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 filterPrivacy="1" codeName="Ten_skoroszyt" defaultThemeVersion="124226"/>
  <xr:revisionPtr revIDLastSave="0" documentId="13_ncr:1_{2DE53641-ECB9-490E-A84D-12FD0FB2ADA1}" xr6:coauthVersionLast="43" xr6:coauthVersionMax="43" xr10:uidLastSave="{00000000-0000-0000-0000-000000000000}"/>
  <bookViews>
    <workbookView xWindow="-120" yWindow="-120" windowWidth="29040" windowHeight="15840" activeTab="2" xr2:uid="{00000000-000D-0000-FFFF-FFFF00000000}"/>
  </bookViews>
  <sheets>
    <sheet name="Średnia ruchoma" sheetId="1" r:id="rId1"/>
    <sheet name="Trend addytywny" sheetId="5" r:id="rId2"/>
    <sheet name="Trend multiplikatywny" sheetId="4" r:id="rId3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Baza" localSheetId="1">'Trend addytywny'!$B$2</definedName>
    <definedName name="Baza">'Trend multiplikatywny'!$B$2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0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50000</definedName>
    <definedName name="RiskNumSimulations" hidden="1">11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TRUE</definedName>
    <definedName name="solver_adj" localSheetId="1" hidden="1">'Trend addytywny'!$B$2:$B$3,'Trend addytywny'!$B$5:$B$16</definedName>
    <definedName name="solver_adj" localSheetId="2" hidden="1">'Trend multiplikatywny'!$B$2:$B$3,'Trend multiplikatywny'!$B$5:$B$16</definedName>
    <definedName name="solver_cvg" localSheetId="1" hidden="1">0.0001</definedName>
    <definedName name="solver_cvg" localSheetId="2" hidden="1">0.0001</definedName>
    <definedName name="solver_drv" localSheetId="1" hidden="1">1</definedName>
    <definedName name="solver_drv" localSheetId="2" hidden="1">2</definedName>
    <definedName name="solver_eng" localSheetId="1" hidden="1">1</definedName>
    <definedName name="solver_eng" localSheetId="2" hidden="1">1</definedName>
    <definedName name="solver_est" localSheetId="1" hidden="1">1</definedName>
    <definedName name="solver_est" localSheetId="2" hidden="1">1</definedName>
    <definedName name="solver_itr" localSheetId="1" hidden="1">2147483647</definedName>
    <definedName name="solver_itr" localSheetId="2" hidden="1">2147483647</definedName>
    <definedName name="solver_lhs1" localSheetId="1" hidden="1">'Trend addytywny'!$B$18</definedName>
    <definedName name="solver_lhs1" localSheetId="2" hidden="1">'Trend multiplikatywny'!$B$18</definedName>
    <definedName name="solver_lhs2" localSheetId="2" hidden="1">'Trend multiplikatywny'!$B$5:$B$16</definedName>
    <definedName name="solver_lhs3" localSheetId="2" hidden="1">'Trend multiplikatywny'!$B$2</definedName>
    <definedName name="solver_lhs4" localSheetId="2" hidden="1">'Trend multiplikatywny'!$B$3</definedName>
    <definedName name="solver_mip" localSheetId="1" hidden="1">2147483647</definedName>
    <definedName name="solver_mip" localSheetId="2" hidden="1">2147483647</definedName>
    <definedName name="solver_mni" localSheetId="1" hidden="1">30</definedName>
    <definedName name="solver_mni" localSheetId="2" hidden="1">30</definedName>
    <definedName name="solver_mrt" localSheetId="1" hidden="1">0.075</definedName>
    <definedName name="solver_mrt" localSheetId="2" hidden="1">0.075</definedName>
    <definedName name="solver_msl" localSheetId="1" hidden="1">2</definedName>
    <definedName name="solver_msl" localSheetId="2" hidden="1">1</definedName>
    <definedName name="solver_neg" localSheetId="1" hidden="1">2</definedName>
    <definedName name="solver_neg" localSheetId="2" hidden="1">1</definedName>
    <definedName name="solver_nod" localSheetId="1" hidden="1">2147483647</definedName>
    <definedName name="solver_nod" localSheetId="2" hidden="1">2147483647</definedName>
    <definedName name="solver_num" localSheetId="1" hidden="1">1</definedName>
    <definedName name="solver_num" localSheetId="2" hidden="1">4</definedName>
    <definedName name="solver_nwt" localSheetId="1" hidden="1">1</definedName>
    <definedName name="solver_nwt" localSheetId="2" hidden="1">1</definedName>
    <definedName name="solver_opt" localSheetId="1" hidden="1">'Trend addytywny'!$K$6</definedName>
    <definedName name="solver_opt" localSheetId="2" hidden="1">'Trend multiplikatywny'!$J$7</definedName>
    <definedName name="solver_pre" localSheetId="1" hidden="1">0.000001</definedName>
    <definedName name="solver_pre" localSheetId="2" hidden="1">0.000001</definedName>
    <definedName name="solver_rbv" localSheetId="1" hidden="1">1</definedName>
    <definedName name="solver_rbv" localSheetId="2" hidden="1">1</definedName>
    <definedName name="solver_rel1" localSheetId="1" hidden="1">2</definedName>
    <definedName name="solver_rel1" localSheetId="2" hidden="1">2</definedName>
    <definedName name="solver_rel2" localSheetId="2" hidden="1">1</definedName>
    <definedName name="solver_rel3" localSheetId="2" hidden="1">1</definedName>
    <definedName name="solver_rel4" localSheetId="2" hidden="1">1</definedName>
    <definedName name="solver_rhs1" localSheetId="1" hidden="1">0</definedName>
    <definedName name="solver_rhs1" localSheetId="2" hidden="1">1</definedName>
    <definedName name="solver_rhs2" localSheetId="2" hidden="1">3</definedName>
    <definedName name="solver_rhs3" localSheetId="2" hidden="1">100</definedName>
    <definedName name="solver_rhs4" localSheetId="2" hidden="1">2</definedName>
    <definedName name="solver_rlx" localSheetId="1" hidden="1">2</definedName>
    <definedName name="solver_rlx" localSheetId="2" hidden="1">2</definedName>
    <definedName name="solver_rsd" localSheetId="1" hidden="1">0</definedName>
    <definedName name="solver_rsd" localSheetId="2" hidden="1">0</definedName>
    <definedName name="solver_scl" localSheetId="1" hidden="1">1</definedName>
    <definedName name="solver_scl" localSheetId="2" hidden="1">1</definedName>
    <definedName name="solver_sho" localSheetId="1" hidden="1">2</definedName>
    <definedName name="solver_sho" localSheetId="2" hidden="1">2</definedName>
    <definedName name="solver_ssz" localSheetId="1" hidden="1">100</definedName>
    <definedName name="solver_ssz" localSheetId="2" hidden="1">100</definedName>
    <definedName name="solver_tim" localSheetId="1" hidden="1">2147483647</definedName>
    <definedName name="solver_tim" localSheetId="2" hidden="1">2147483647</definedName>
    <definedName name="solver_tol" localSheetId="1" hidden="1">0.01</definedName>
    <definedName name="solver_tol" localSheetId="2" hidden="1">0.01</definedName>
    <definedName name="solver_typ" localSheetId="1" hidden="1">2</definedName>
    <definedName name="solver_typ" localSheetId="2" hidden="1">2</definedName>
    <definedName name="solver_val" localSheetId="1" hidden="1">0</definedName>
    <definedName name="solver_val" localSheetId="2" hidden="1">0</definedName>
    <definedName name="solver_ver" localSheetId="1" hidden="1">3</definedName>
    <definedName name="solver_ver" localSheetId="2" hidden="1">3</definedName>
    <definedName name="Trend" localSheetId="1">'Trend addytywny'!$B$3</definedName>
    <definedName name="Trend">'Trend multiplikatywny'!$B$3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2" i="5" l="1"/>
  <c r="H41" i="5"/>
  <c r="H40" i="5"/>
  <c r="H39" i="5"/>
  <c r="H38" i="5"/>
  <c r="H37" i="5"/>
  <c r="H36" i="5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F42" i="5" l="1"/>
  <c r="I42" i="5" s="1"/>
  <c r="J42" i="5" s="1"/>
  <c r="F41" i="5"/>
  <c r="I41" i="5" s="1"/>
  <c r="J41" i="5" s="1"/>
  <c r="F40" i="5"/>
  <c r="I40" i="5" s="1"/>
  <c r="J40" i="5" s="1"/>
  <c r="F39" i="5"/>
  <c r="I39" i="5" s="1"/>
  <c r="J39" i="5" s="1"/>
  <c r="F38" i="5"/>
  <c r="I38" i="5" s="1"/>
  <c r="J38" i="5" s="1"/>
  <c r="F37" i="5"/>
  <c r="I37" i="5" s="1"/>
  <c r="J37" i="5" s="1"/>
  <c r="F36" i="5"/>
  <c r="I36" i="5" s="1"/>
  <c r="J36" i="5" s="1"/>
  <c r="F35" i="5"/>
  <c r="I35" i="5" s="1"/>
  <c r="J35" i="5" s="1"/>
  <c r="F34" i="5"/>
  <c r="I34" i="5" s="1"/>
  <c r="J34" i="5" s="1"/>
  <c r="F33" i="5"/>
  <c r="I33" i="5" s="1"/>
  <c r="J33" i="5" s="1"/>
  <c r="F32" i="5"/>
  <c r="I32" i="5" s="1"/>
  <c r="J32" i="5" s="1"/>
  <c r="F31" i="5"/>
  <c r="I31" i="5" s="1"/>
  <c r="J31" i="5" s="1"/>
  <c r="F30" i="5"/>
  <c r="I30" i="5" s="1"/>
  <c r="J30" i="5" s="1"/>
  <c r="F29" i="5"/>
  <c r="I29" i="5" s="1"/>
  <c r="J29" i="5" s="1"/>
  <c r="F28" i="5"/>
  <c r="I28" i="5" s="1"/>
  <c r="J28" i="5" s="1"/>
  <c r="F27" i="5"/>
  <c r="I27" i="5" s="1"/>
  <c r="J27" i="5" s="1"/>
  <c r="F26" i="5"/>
  <c r="I26" i="5" s="1"/>
  <c r="J26" i="5" s="1"/>
  <c r="F25" i="5"/>
  <c r="I25" i="5" s="1"/>
  <c r="J25" i="5" s="1"/>
  <c r="F24" i="5"/>
  <c r="I24" i="5" s="1"/>
  <c r="J24" i="5" s="1"/>
  <c r="F23" i="5"/>
  <c r="I23" i="5" s="1"/>
  <c r="J23" i="5" s="1"/>
  <c r="F22" i="5"/>
  <c r="I22" i="5" s="1"/>
  <c r="J22" i="5" s="1"/>
  <c r="F21" i="5"/>
  <c r="I21" i="5" s="1"/>
  <c r="J21" i="5" s="1"/>
  <c r="F20" i="5"/>
  <c r="I20" i="5" s="1"/>
  <c r="J20" i="5" s="1"/>
  <c r="F19" i="5"/>
  <c r="I19" i="5" s="1"/>
  <c r="J19" i="5" s="1"/>
  <c r="F18" i="5"/>
  <c r="I18" i="5" s="1"/>
  <c r="J18" i="5" s="1"/>
  <c r="B18" i="5"/>
  <c r="F17" i="5"/>
  <c r="I17" i="5" s="1"/>
  <c r="J17" i="5" s="1"/>
  <c r="F16" i="5"/>
  <c r="I16" i="5" s="1"/>
  <c r="J16" i="5" s="1"/>
  <c r="F15" i="5"/>
  <c r="I15" i="5" s="1"/>
  <c r="J15" i="5" s="1"/>
  <c r="F14" i="5"/>
  <c r="I14" i="5" s="1"/>
  <c r="J14" i="5" s="1"/>
  <c r="F13" i="5"/>
  <c r="I13" i="5" s="1"/>
  <c r="J13" i="5" s="1"/>
  <c r="F12" i="5"/>
  <c r="I12" i="5" s="1"/>
  <c r="J12" i="5" s="1"/>
  <c r="F11" i="5"/>
  <c r="I11" i="5" s="1"/>
  <c r="J11" i="5" s="1"/>
  <c r="F10" i="5"/>
  <c r="I10" i="5" s="1"/>
  <c r="J10" i="5" s="1"/>
  <c r="F9" i="5"/>
  <c r="B18" i="4"/>
  <c r="F10" i="4"/>
  <c r="H10" i="4" s="1"/>
  <c r="I10" i="4" s="1"/>
  <c r="J10" i="4" s="1"/>
  <c r="F11" i="4"/>
  <c r="H11" i="4" s="1"/>
  <c r="I11" i="4" s="1"/>
  <c r="J11" i="4" s="1"/>
  <c r="F12" i="4"/>
  <c r="H12" i="4" s="1"/>
  <c r="I12" i="4" s="1"/>
  <c r="J12" i="4" s="1"/>
  <c r="F13" i="4"/>
  <c r="H13" i="4" s="1"/>
  <c r="I13" i="4" s="1"/>
  <c r="J13" i="4" s="1"/>
  <c r="F14" i="4"/>
  <c r="H14" i="4" s="1"/>
  <c r="I14" i="4" s="1"/>
  <c r="J14" i="4" s="1"/>
  <c r="F15" i="4"/>
  <c r="H15" i="4" s="1"/>
  <c r="I15" i="4" s="1"/>
  <c r="J15" i="4" s="1"/>
  <c r="F16" i="4"/>
  <c r="H16" i="4" s="1"/>
  <c r="I16" i="4" s="1"/>
  <c r="J16" i="4" s="1"/>
  <c r="F17" i="4"/>
  <c r="H17" i="4" s="1"/>
  <c r="I17" i="4" s="1"/>
  <c r="J17" i="4" s="1"/>
  <c r="F18" i="4"/>
  <c r="H18" i="4" s="1"/>
  <c r="I18" i="4" s="1"/>
  <c r="J18" i="4" s="1"/>
  <c r="F19" i="4"/>
  <c r="H19" i="4" s="1"/>
  <c r="I19" i="4" s="1"/>
  <c r="J19" i="4" s="1"/>
  <c r="F20" i="4"/>
  <c r="H20" i="4" s="1"/>
  <c r="I20" i="4" s="1"/>
  <c r="J20" i="4" s="1"/>
  <c r="F21" i="4"/>
  <c r="H21" i="4" s="1"/>
  <c r="I21" i="4" s="1"/>
  <c r="J21" i="4" s="1"/>
  <c r="F22" i="4"/>
  <c r="H22" i="4" s="1"/>
  <c r="I22" i="4" s="1"/>
  <c r="J22" i="4" s="1"/>
  <c r="F23" i="4"/>
  <c r="H23" i="4" s="1"/>
  <c r="I23" i="4" s="1"/>
  <c r="J23" i="4" s="1"/>
  <c r="F24" i="4"/>
  <c r="H24" i="4" s="1"/>
  <c r="I24" i="4" s="1"/>
  <c r="J24" i="4" s="1"/>
  <c r="F25" i="4"/>
  <c r="H25" i="4" s="1"/>
  <c r="I25" i="4" s="1"/>
  <c r="J25" i="4" s="1"/>
  <c r="F26" i="4"/>
  <c r="H26" i="4" s="1"/>
  <c r="I26" i="4" s="1"/>
  <c r="J26" i="4" s="1"/>
  <c r="F27" i="4"/>
  <c r="H27" i="4" s="1"/>
  <c r="I27" i="4" s="1"/>
  <c r="J27" i="4" s="1"/>
  <c r="F28" i="4"/>
  <c r="H28" i="4" s="1"/>
  <c r="I28" i="4" s="1"/>
  <c r="J28" i="4" s="1"/>
  <c r="F29" i="4"/>
  <c r="H29" i="4" s="1"/>
  <c r="I29" i="4" s="1"/>
  <c r="J29" i="4" s="1"/>
  <c r="F30" i="4"/>
  <c r="H30" i="4" s="1"/>
  <c r="I30" i="4" s="1"/>
  <c r="J30" i="4" s="1"/>
  <c r="F31" i="4"/>
  <c r="H31" i="4" s="1"/>
  <c r="I31" i="4" s="1"/>
  <c r="J31" i="4" s="1"/>
  <c r="F32" i="4"/>
  <c r="H32" i="4" s="1"/>
  <c r="I32" i="4" s="1"/>
  <c r="J32" i="4" s="1"/>
  <c r="F33" i="4"/>
  <c r="H33" i="4" s="1"/>
  <c r="I33" i="4" s="1"/>
  <c r="J33" i="4" s="1"/>
  <c r="F34" i="4"/>
  <c r="H34" i="4" s="1"/>
  <c r="I34" i="4" s="1"/>
  <c r="J34" i="4" s="1"/>
  <c r="F35" i="4"/>
  <c r="H35" i="4" s="1"/>
  <c r="I35" i="4" s="1"/>
  <c r="J35" i="4" s="1"/>
  <c r="F36" i="4"/>
  <c r="H36" i="4" s="1"/>
  <c r="I36" i="4" s="1"/>
  <c r="J36" i="4" s="1"/>
  <c r="F37" i="4"/>
  <c r="H37" i="4" s="1"/>
  <c r="I37" i="4" s="1"/>
  <c r="J37" i="4" s="1"/>
  <c r="F38" i="4"/>
  <c r="H38" i="4" s="1"/>
  <c r="I38" i="4" s="1"/>
  <c r="J38" i="4" s="1"/>
  <c r="F39" i="4"/>
  <c r="H39" i="4" s="1"/>
  <c r="I39" i="4" s="1"/>
  <c r="J39" i="4" s="1"/>
  <c r="F40" i="4"/>
  <c r="H40" i="4" s="1"/>
  <c r="I40" i="4" s="1"/>
  <c r="J40" i="4" s="1"/>
  <c r="F41" i="4"/>
  <c r="H41" i="4" s="1"/>
  <c r="I41" i="4" s="1"/>
  <c r="J41" i="4" s="1"/>
  <c r="F42" i="4"/>
  <c r="H42" i="4" s="1"/>
  <c r="I42" i="4" s="1"/>
  <c r="J42" i="4" s="1"/>
  <c r="F9" i="4"/>
  <c r="H9" i="4" s="1"/>
  <c r="I9" i="4" s="1"/>
  <c r="J9" i="4" s="1"/>
  <c r="I9" i="5" l="1"/>
  <c r="K5" i="5"/>
  <c r="K5" i="4"/>
  <c r="K4" i="4"/>
  <c r="J7" i="4"/>
  <c r="J9" i="5" l="1"/>
  <c r="K6" i="5" s="1"/>
  <c r="K4" i="5"/>
</calcChain>
</file>

<file path=xl/sharedStrings.xml><?xml version="1.0" encoding="utf-8"?>
<sst xmlns="http://schemas.openxmlformats.org/spreadsheetml/2006/main" count="29" uniqueCount="14">
  <si>
    <t>Nr miesiąca</t>
  </si>
  <si>
    <t>Miesiąc, rok</t>
  </si>
  <si>
    <t>Mile (w tys.)</t>
  </si>
  <si>
    <t>Miesiąc</t>
  </si>
  <si>
    <t>Mile (w mld.)</t>
  </si>
  <si>
    <t>Prognoza</t>
  </si>
  <si>
    <t>Błąd</t>
  </si>
  <si>
    <t>Odch. stand.</t>
  </si>
  <si>
    <r>
      <t>Błąd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</si>
  <si>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R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</si>
  <si>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Suma kw. błędów</t>
  </si>
  <si>
    <t>Średnia</t>
  </si>
  <si>
    <t>Baza</t>
  </si>
  <si>
    <t>Trend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</si>
</sst>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\ yyyy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indexed="8"/>
      <name val="Verdana"/>
      <family val="2"/>
    </font>
    <font>
      <b/>
      <sz val="11"/>
      <color theme="1"/>
      <name val="Calibri"/>
      <family val="2"/>
      <scheme val="minor"/>
    </font>
    <font>
      <sz val="10"/>
      <color indexed="8"/>
      <name val="Verdana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 applyNumberFormat="0">
      <alignment readingOrder="1"/>
      <protection locked="0"/>
    </xf>
    <xf numFmtId="4" fontId="3" fillId="0" borderId="0">
      <alignment readingOrder="1"/>
      <protection locked="0"/>
    </xf>
  </cellStyleXfs>
  <cellXfs count="17">
    <xf numFmtId="0" fontId="0" fillId="0" borderId="0" xfId="0"/>
    <xf numFmtId="0" fontId="4" fillId="0" borderId="0" xfId="0" applyFont="1"/>
    <xf numFmtId="0" fontId="2" fillId="0" borderId="0" xfId="0" applyFont="1"/>
    <xf numFmtId="1" fontId="5" fillId="0" borderId="0" xfId="1" applyNumberFormat="1" applyFont="1">
      <alignment readingOrder="1"/>
      <protection locked="0"/>
    </xf>
    <xf numFmtId="2" fontId="2" fillId="0" borderId="0" xfId="0" applyNumberFormat="1" applyFont="1"/>
    <xf numFmtId="3" fontId="5" fillId="0" borderId="0" xfId="2" applyNumberFormat="1" applyFont="1">
      <alignment readingOrder="1"/>
      <protection locked="0"/>
    </xf>
    <xf numFmtId="164" fontId="5" fillId="0" borderId="0" xfId="1" applyNumberFormat="1" applyFont="1">
      <alignment readingOrder="1"/>
      <protection locked="0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/>
    <xf numFmtId="11" fontId="1" fillId="0" borderId="0" xfId="0" applyNumberFormat="1" applyFont="1" applyFill="1"/>
    <xf numFmtId="0" fontId="1" fillId="0" borderId="0" xfId="0" applyFont="1" applyFill="1" applyAlignment="1">
      <alignment horizontal="right"/>
    </xf>
    <xf numFmtId="4" fontId="1" fillId="0" borderId="0" xfId="0" applyNumberFormat="1" applyFont="1" applyFill="1"/>
    <xf numFmtId="0" fontId="2" fillId="0" borderId="0" xfId="0" applyFont="1" applyFill="1"/>
    <xf numFmtId="164" fontId="5" fillId="0" borderId="0" xfId="1" applyNumberFormat="1" applyFont="1" applyFill="1">
      <alignment readingOrder="1"/>
      <protection locked="0"/>
    </xf>
    <xf numFmtId="1" fontId="5" fillId="0" borderId="0" xfId="1" applyNumberFormat="1" applyFont="1" applyFill="1">
      <alignment readingOrder="1"/>
      <protection locked="0"/>
    </xf>
    <xf numFmtId="2" fontId="1" fillId="0" borderId="0" xfId="0" applyNumberFormat="1" applyFont="1" applyFill="1"/>
  </cellXfs>
  <cellStyles count="3">
    <cellStyle name="_DateRange" xfId="1" xr:uid="{00000000-0005-0000-0000-000000000000}"/>
    <cellStyle name="_SeriesData" xfId="2" xr:uid="{00000000-0005-0000-0000-000001000000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'Średnia ruchoma'!$F$8</c:f>
              <c:strCache>
                <c:ptCount val="1"/>
                <c:pt idx="0">
                  <c:v>Mile (w tys.)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'Średnia ruchoma'!$E$9:$E$120</c:f>
              <c:numCache>
                <c:formatCode>mmm\ \y\y\y\y</c:formatCode>
                <c:ptCount val="112"/>
                <c:pt idx="0">
                  <c:v>37622</c:v>
                </c:pt>
                <c:pt idx="1">
                  <c:v>37653</c:v>
                </c:pt>
                <c:pt idx="2">
                  <c:v>37681</c:v>
                </c:pt>
                <c:pt idx="3">
                  <c:v>37712</c:v>
                </c:pt>
                <c:pt idx="4">
                  <c:v>37742</c:v>
                </c:pt>
                <c:pt idx="5">
                  <c:v>37773</c:v>
                </c:pt>
                <c:pt idx="6">
                  <c:v>37803</c:v>
                </c:pt>
                <c:pt idx="7">
                  <c:v>37834</c:v>
                </c:pt>
                <c:pt idx="8">
                  <c:v>37865</c:v>
                </c:pt>
                <c:pt idx="9">
                  <c:v>37895</c:v>
                </c:pt>
                <c:pt idx="10">
                  <c:v>37926</c:v>
                </c:pt>
                <c:pt idx="11">
                  <c:v>37956</c:v>
                </c:pt>
                <c:pt idx="12">
                  <c:v>37987</c:v>
                </c:pt>
                <c:pt idx="13">
                  <c:v>38018</c:v>
                </c:pt>
                <c:pt idx="14">
                  <c:v>38047</c:v>
                </c:pt>
                <c:pt idx="15">
                  <c:v>38078</c:v>
                </c:pt>
                <c:pt idx="16">
                  <c:v>38108</c:v>
                </c:pt>
                <c:pt idx="17">
                  <c:v>38139</c:v>
                </c:pt>
                <c:pt idx="18">
                  <c:v>38169</c:v>
                </c:pt>
                <c:pt idx="19">
                  <c:v>38200</c:v>
                </c:pt>
                <c:pt idx="20">
                  <c:v>38231</c:v>
                </c:pt>
                <c:pt idx="21">
                  <c:v>38261</c:v>
                </c:pt>
                <c:pt idx="22">
                  <c:v>38292</c:v>
                </c:pt>
                <c:pt idx="23">
                  <c:v>38322</c:v>
                </c:pt>
                <c:pt idx="24">
                  <c:v>38353</c:v>
                </c:pt>
                <c:pt idx="25">
                  <c:v>38384</c:v>
                </c:pt>
                <c:pt idx="26">
                  <c:v>38412</c:v>
                </c:pt>
                <c:pt idx="27">
                  <c:v>38443</c:v>
                </c:pt>
                <c:pt idx="28">
                  <c:v>38473</c:v>
                </c:pt>
                <c:pt idx="29">
                  <c:v>38504</c:v>
                </c:pt>
                <c:pt idx="30">
                  <c:v>38534</c:v>
                </c:pt>
                <c:pt idx="31">
                  <c:v>38565</c:v>
                </c:pt>
                <c:pt idx="32">
                  <c:v>38596</c:v>
                </c:pt>
                <c:pt idx="33">
                  <c:v>38626</c:v>
                </c:pt>
                <c:pt idx="34">
                  <c:v>38657</c:v>
                </c:pt>
                <c:pt idx="35">
                  <c:v>38687</c:v>
                </c:pt>
                <c:pt idx="36">
                  <c:v>38718</c:v>
                </c:pt>
                <c:pt idx="37">
                  <c:v>38749</c:v>
                </c:pt>
                <c:pt idx="38">
                  <c:v>38777</c:v>
                </c:pt>
                <c:pt idx="39">
                  <c:v>38808</c:v>
                </c:pt>
                <c:pt idx="40">
                  <c:v>38838</c:v>
                </c:pt>
                <c:pt idx="41">
                  <c:v>38869</c:v>
                </c:pt>
                <c:pt idx="42">
                  <c:v>38899</c:v>
                </c:pt>
                <c:pt idx="43">
                  <c:v>38930</c:v>
                </c:pt>
                <c:pt idx="44">
                  <c:v>38961</c:v>
                </c:pt>
                <c:pt idx="45">
                  <c:v>38991</c:v>
                </c:pt>
                <c:pt idx="46">
                  <c:v>39022</c:v>
                </c:pt>
                <c:pt idx="47">
                  <c:v>39052</c:v>
                </c:pt>
                <c:pt idx="48">
                  <c:v>39083</c:v>
                </c:pt>
                <c:pt idx="49">
                  <c:v>39114</c:v>
                </c:pt>
                <c:pt idx="50">
                  <c:v>39142</c:v>
                </c:pt>
                <c:pt idx="51">
                  <c:v>39173</c:v>
                </c:pt>
                <c:pt idx="52">
                  <c:v>39203</c:v>
                </c:pt>
                <c:pt idx="53">
                  <c:v>39234</c:v>
                </c:pt>
                <c:pt idx="54">
                  <c:v>39264</c:v>
                </c:pt>
                <c:pt idx="55">
                  <c:v>39295</c:v>
                </c:pt>
                <c:pt idx="56">
                  <c:v>39326</c:v>
                </c:pt>
                <c:pt idx="57">
                  <c:v>39356</c:v>
                </c:pt>
                <c:pt idx="58">
                  <c:v>39387</c:v>
                </c:pt>
                <c:pt idx="59">
                  <c:v>39417</c:v>
                </c:pt>
                <c:pt idx="60">
                  <c:v>39448</c:v>
                </c:pt>
                <c:pt idx="61">
                  <c:v>39479</c:v>
                </c:pt>
                <c:pt idx="62">
                  <c:v>39508</c:v>
                </c:pt>
                <c:pt idx="63">
                  <c:v>39539</c:v>
                </c:pt>
                <c:pt idx="64">
                  <c:v>39569</c:v>
                </c:pt>
                <c:pt idx="65">
                  <c:v>39600</c:v>
                </c:pt>
                <c:pt idx="66">
                  <c:v>39630</c:v>
                </c:pt>
                <c:pt idx="67">
                  <c:v>39661</c:v>
                </c:pt>
                <c:pt idx="68">
                  <c:v>39692</c:v>
                </c:pt>
                <c:pt idx="69">
                  <c:v>39722</c:v>
                </c:pt>
                <c:pt idx="70">
                  <c:v>39753</c:v>
                </c:pt>
                <c:pt idx="71">
                  <c:v>39783</c:v>
                </c:pt>
                <c:pt idx="72">
                  <c:v>39814</c:v>
                </c:pt>
                <c:pt idx="73">
                  <c:v>39845</c:v>
                </c:pt>
                <c:pt idx="74">
                  <c:v>39873</c:v>
                </c:pt>
                <c:pt idx="75">
                  <c:v>39904</c:v>
                </c:pt>
                <c:pt idx="76">
                  <c:v>39934</c:v>
                </c:pt>
                <c:pt idx="77">
                  <c:v>39965</c:v>
                </c:pt>
                <c:pt idx="78">
                  <c:v>39995</c:v>
                </c:pt>
                <c:pt idx="79">
                  <c:v>40026</c:v>
                </c:pt>
                <c:pt idx="80">
                  <c:v>40057</c:v>
                </c:pt>
                <c:pt idx="81">
                  <c:v>40087</c:v>
                </c:pt>
                <c:pt idx="82">
                  <c:v>40118</c:v>
                </c:pt>
                <c:pt idx="83">
                  <c:v>40148</c:v>
                </c:pt>
                <c:pt idx="84">
                  <c:v>40179</c:v>
                </c:pt>
                <c:pt idx="85">
                  <c:v>40210</c:v>
                </c:pt>
                <c:pt idx="86">
                  <c:v>40238</c:v>
                </c:pt>
                <c:pt idx="87">
                  <c:v>40269</c:v>
                </c:pt>
                <c:pt idx="88">
                  <c:v>40299</c:v>
                </c:pt>
                <c:pt idx="89">
                  <c:v>40330</c:v>
                </c:pt>
                <c:pt idx="90">
                  <c:v>40360</c:v>
                </c:pt>
                <c:pt idx="91">
                  <c:v>40391</c:v>
                </c:pt>
                <c:pt idx="92">
                  <c:v>40422</c:v>
                </c:pt>
                <c:pt idx="93">
                  <c:v>40452</c:v>
                </c:pt>
                <c:pt idx="94">
                  <c:v>40483</c:v>
                </c:pt>
                <c:pt idx="95">
                  <c:v>40513</c:v>
                </c:pt>
                <c:pt idx="96">
                  <c:v>40544</c:v>
                </c:pt>
                <c:pt idx="97">
                  <c:v>40575</c:v>
                </c:pt>
                <c:pt idx="98">
                  <c:v>40603</c:v>
                </c:pt>
                <c:pt idx="99">
                  <c:v>40634</c:v>
                </c:pt>
                <c:pt idx="100">
                  <c:v>40664</c:v>
                </c:pt>
                <c:pt idx="101">
                  <c:v>40695</c:v>
                </c:pt>
                <c:pt idx="102">
                  <c:v>40725</c:v>
                </c:pt>
                <c:pt idx="103">
                  <c:v>40756</c:v>
                </c:pt>
                <c:pt idx="104">
                  <c:v>40787</c:v>
                </c:pt>
                <c:pt idx="105">
                  <c:v>40817</c:v>
                </c:pt>
                <c:pt idx="106">
                  <c:v>40848</c:v>
                </c:pt>
                <c:pt idx="107">
                  <c:v>40878</c:v>
                </c:pt>
                <c:pt idx="108">
                  <c:v>40909</c:v>
                </c:pt>
                <c:pt idx="109">
                  <c:v>40940</c:v>
                </c:pt>
                <c:pt idx="110">
                  <c:v>40969</c:v>
                </c:pt>
                <c:pt idx="111">
                  <c:v>41000</c:v>
                </c:pt>
              </c:numCache>
            </c:numRef>
          </c:xVal>
          <c:yVal>
            <c:numRef>
              <c:f>'Średnia ruchoma'!$F$9:$F$120</c:f>
              <c:numCache>
                <c:formatCode>#,##0</c:formatCode>
                <c:ptCount val="112"/>
                <c:pt idx="0">
                  <c:v>32854790</c:v>
                </c:pt>
                <c:pt idx="1">
                  <c:v>30814269</c:v>
                </c:pt>
                <c:pt idx="2">
                  <c:v>37586654</c:v>
                </c:pt>
                <c:pt idx="3">
                  <c:v>35226398</c:v>
                </c:pt>
                <c:pt idx="4">
                  <c:v>36569670</c:v>
                </c:pt>
                <c:pt idx="5">
                  <c:v>39750216</c:v>
                </c:pt>
                <c:pt idx="6">
                  <c:v>43367508</c:v>
                </c:pt>
                <c:pt idx="7">
                  <c:v>42092669</c:v>
                </c:pt>
                <c:pt idx="8">
                  <c:v>32549732</c:v>
                </c:pt>
                <c:pt idx="9">
                  <c:v>36442428</c:v>
                </c:pt>
                <c:pt idx="10">
                  <c:v>34350366</c:v>
                </c:pt>
                <c:pt idx="11">
                  <c:v>37389382</c:v>
                </c:pt>
                <c:pt idx="12">
                  <c:v>33537392</c:v>
                </c:pt>
                <c:pt idx="13">
                  <c:v>33909139</c:v>
                </c:pt>
                <c:pt idx="14">
                  <c:v>40805211</c:v>
                </c:pt>
                <c:pt idx="15">
                  <c:v>40172829</c:v>
                </c:pt>
                <c:pt idx="16">
                  <c:v>39671007</c:v>
                </c:pt>
                <c:pt idx="17">
                  <c:v>43652277</c:v>
                </c:pt>
                <c:pt idx="18">
                  <c:v>46262249</c:v>
                </c:pt>
                <c:pt idx="19">
                  <c:v>44701691</c:v>
                </c:pt>
                <c:pt idx="20">
                  <c:v>35470844</c:v>
                </c:pt>
                <c:pt idx="21">
                  <c:v>39627851</c:v>
                </c:pt>
                <c:pt idx="22">
                  <c:v>37567116</c:v>
                </c:pt>
                <c:pt idx="23">
                  <c:v>39117678</c:v>
                </c:pt>
                <c:pt idx="24">
                  <c:v>36117688</c:v>
                </c:pt>
                <c:pt idx="25">
                  <c:v>34560838</c:v>
                </c:pt>
                <c:pt idx="26">
                  <c:v>43642223</c:v>
                </c:pt>
                <c:pt idx="27">
                  <c:v>40244600</c:v>
                </c:pt>
                <c:pt idx="28">
                  <c:v>41801557</c:v>
                </c:pt>
                <c:pt idx="29">
                  <c:v>44676734</c:v>
                </c:pt>
                <c:pt idx="30">
                  <c:v>47563113</c:v>
                </c:pt>
                <c:pt idx="31">
                  <c:v>45135361</c:v>
                </c:pt>
                <c:pt idx="32">
                  <c:v>37044906</c:v>
                </c:pt>
                <c:pt idx="33">
                  <c:v>38849763</c:v>
                </c:pt>
                <c:pt idx="34">
                  <c:v>38158242</c:v>
                </c:pt>
                <c:pt idx="35">
                  <c:v>39176167</c:v>
                </c:pt>
                <c:pt idx="36">
                  <c:v>36677179</c:v>
                </c:pt>
                <c:pt idx="37">
                  <c:v>34745538</c:v>
                </c:pt>
                <c:pt idx="38">
                  <c:v>42892739</c:v>
                </c:pt>
                <c:pt idx="39">
                  <c:v>41296409</c:v>
                </c:pt>
                <c:pt idx="40">
                  <c:v>41489103</c:v>
                </c:pt>
                <c:pt idx="41">
                  <c:v>44025656</c:v>
                </c:pt>
                <c:pt idx="42">
                  <c:v>46157221</c:v>
                </c:pt>
                <c:pt idx="43">
                  <c:v>44152535</c:v>
                </c:pt>
                <c:pt idx="44">
                  <c:v>36489369</c:v>
                </c:pt>
                <c:pt idx="45">
                  <c:v>39684942</c:v>
                </c:pt>
                <c:pt idx="46">
                  <c:v>38673709</c:v>
                </c:pt>
                <c:pt idx="47">
                  <c:v>39616707</c:v>
                </c:pt>
                <c:pt idx="48">
                  <c:v>36918240</c:v>
                </c:pt>
                <c:pt idx="49">
                  <c:v>34504282</c:v>
                </c:pt>
                <c:pt idx="50">
                  <c:v>42899597</c:v>
                </c:pt>
                <c:pt idx="51">
                  <c:v>41367935</c:v>
                </c:pt>
                <c:pt idx="52">
                  <c:v>42213471</c:v>
                </c:pt>
                <c:pt idx="53">
                  <c:v>44496559</c:v>
                </c:pt>
                <c:pt idx="54">
                  <c:v>46468077</c:v>
                </c:pt>
                <c:pt idx="55">
                  <c:v>45760904</c:v>
                </c:pt>
                <c:pt idx="56">
                  <c:v>37075598</c:v>
                </c:pt>
                <c:pt idx="57">
                  <c:v>39961688</c:v>
                </c:pt>
                <c:pt idx="58">
                  <c:v>38386761</c:v>
                </c:pt>
                <c:pt idx="59">
                  <c:v>38287010</c:v>
                </c:pt>
                <c:pt idx="60">
                  <c:v>37492254</c:v>
                </c:pt>
                <c:pt idx="61">
                  <c:v>36855338</c:v>
                </c:pt>
                <c:pt idx="62">
                  <c:v>44201991</c:v>
                </c:pt>
                <c:pt idx="63">
                  <c:v>40888963</c:v>
                </c:pt>
                <c:pt idx="64">
                  <c:v>42591558</c:v>
                </c:pt>
                <c:pt idx="65">
                  <c:v>44660111</c:v>
                </c:pt>
                <c:pt idx="66">
                  <c:v>46490098</c:v>
                </c:pt>
                <c:pt idx="67">
                  <c:v>44969555</c:v>
                </c:pt>
                <c:pt idx="68">
                  <c:v>34883002</c:v>
                </c:pt>
                <c:pt idx="69">
                  <c:v>38128010</c:v>
                </c:pt>
                <c:pt idx="70">
                  <c:v>34270471</c:v>
                </c:pt>
                <c:pt idx="71">
                  <c:v>37156359</c:v>
                </c:pt>
                <c:pt idx="72">
                  <c:v>33303546</c:v>
                </c:pt>
                <c:pt idx="73">
                  <c:v>31687274</c:v>
                </c:pt>
                <c:pt idx="74">
                  <c:v>39056403</c:v>
                </c:pt>
                <c:pt idx="75">
                  <c:v>38136055</c:v>
                </c:pt>
                <c:pt idx="76">
                  <c:v>38408753</c:v>
                </c:pt>
                <c:pt idx="77">
                  <c:v>41145909</c:v>
                </c:pt>
                <c:pt idx="78">
                  <c:v>44215515</c:v>
                </c:pt>
                <c:pt idx="79">
                  <c:v>42397035</c:v>
                </c:pt>
                <c:pt idx="80">
                  <c:v>34675396</c:v>
                </c:pt>
                <c:pt idx="81">
                  <c:v>37318051</c:v>
                </c:pt>
                <c:pt idx="82">
                  <c:v>34576582</c:v>
                </c:pt>
                <c:pt idx="83">
                  <c:v>36459079</c:v>
                </c:pt>
                <c:pt idx="84">
                  <c:v>33487141</c:v>
                </c:pt>
                <c:pt idx="85">
                  <c:v>30718097</c:v>
                </c:pt>
                <c:pt idx="86">
                  <c:v>39369601</c:v>
                </c:pt>
                <c:pt idx="87">
                  <c:v>37762307</c:v>
                </c:pt>
                <c:pt idx="88">
                  <c:v>38883683</c:v>
                </c:pt>
                <c:pt idx="89">
                  <c:v>41901959</c:v>
                </c:pt>
                <c:pt idx="90">
                  <c:v>44021861</c:v>
                </c:pt>
                <c:pt idx="91">
                  <c:v>42813205</c:v>
                </c:pt>
                <c:pt idx="92">
                  <c:v>36131604</c:v>
                </c:pt>
                <c:pt idx="93">
                  <c:v>39183461</c:v>
                </c:pt>
                <c:pt idx="94">
                  <c:v>36671544</c:v>
                </c:pt>
                <c:pt idx="95">
                  <c:v>37426385</c:v>
                </c:pt>
                <c:pt idx="96">
                  <c:v>34327420</c:v>
                </c:pt>
                <c:pt idx="97">
                  <c:v>31825086</c:v>
                </c:pt>
                <c:pt idx="98">
                  <c:v>40506781</c:v>
                </c:pt>
                <c:pt idx="99">
                  <c:v>38505752</c:v>
                </c:pt>
                <c:pt idx="100">
                  <c:v>40429593</c:v>
                </c:pt>
                <c:pt idx="101">
                  <c:v>42570238</c:v>
                </c:pt>
                <c:pt idx="102">
                  <c:v>45074086</c:v>
                </c:pt>
                <c:pt idx="103">
                  <c:v>42782321</c:v>
                </c:pt>
                <c:pt idx="104">
                  <c:v>36698979</c:v>
                </c:pt>
                <c:pt idx="105">
                  <c:v>38703718</c:v>
                </c:pt>
                <c:pt idx="106">
                  <c:v>36827824</c:v>
                </c:pt>
                <c:pt idx="107">
                  <c:v>37493287</c:v>
                </c:pt>
                <c:pt idx="108">
                  <c:v>34313550</c:v>
                </c:pt>
                <c:pt idx="109">
                  <c:v>33264168</c:v>
                </c:pt>
                <c:pt idx="110">
                  <c:v>40781257</c:v>
                </c:pt>
                <c:pt idx="111">
                  <c:v>38806524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210-435D-9B02-8F5CF3EA2A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1955464"/>
        <c:axId val="371949232"/>
      </c:scatterChart>
      <c:valAx>
        <c:axId val="3719554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m\ \y\y\y\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1949232"/>
        <c:crosses val="autoZero"/>
        <c:crossBetween val="midCat"/>
      </c:valAx>
      <c:valAx>
        <c:axId val="371949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19554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'Średnia ruchoma'!$F$8</c:f>
              <c:strCache>
                <c:ptCount val="1"/>
                <c:pt idx="0">
                  <c:v>Mile (w tys.)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movingAvg"/>
            <c:period val="12"/>
            <c:dispRSqr val="0"/>
            <c:dispEq val="0"/>
          </c:trendline>
          <c:xVal>
            <c:numRef>
              <c:f>'Średnia ruchoma'!$E$9:$E$120</c:f>
              <c:numCache>
                <c:formatCode>mmm\ \y\y\y\y</c:formatCode>
                <c:ptCount val="112"/>
                <c:pt idx="0">
                  <c:v>37622</c:v>
                </c:pt>
                <c:pt idx="1">
                  <c:v>37653</c:v>
                </c:pt>
                <c:pt idx="2">
                  <c:v>37681</c:v>
                </c:pt>
                <c:pt idx="3">
                  <c:v>37712</c:v>
                </c:pt>
                <c:pt idx="4">
                  <c:v>37742</c:v>
                </c:pt>
                <c:pt idx="5">
                  <c:v>37773</c:v>
                </c:pt>
                <c:pt idx="6">
                  <c:v>37803</c:v>
                </c:pt>
                <c:pt idx="7">
                  <c:v>37834</c:v>
                </c:pt>
                <c:pt idx="8">
                  <c:v>37865</c:v>
                </c:pt>
                <c:pt idx="9">
                  <c:v>37895</c:v>
                </c:pt>
                <c:pt idx="10">
                  <c:v>37926</c:v>
                </c:pt>
                <c:pt idx="11">
                  <c:v>37956</c:v>
                </c:pt>
                <c:pt idx="12">
                  <c:v>37987</c:v>
                </c:pt>
                <c:pt idx="13">
                  <c:v>38018</c:v>
                </c:pt>
                <c:pt idx="14">
                  <c:v>38047</c:v>
                </c:pt>
                <c:pt idx="15">
                  <c:v>38078</c:v>
                </c:pt>
                <c:pt idx="16">
                  <c:v>38108</c:v>
                </c:pt>
                <c:pt idx="17">
                  <c:v>38139</c:v>
                </c:pt>
                <c:pt idx="18">
                  <c:v>38169</c:v>
                </c:pt>
                <c:pt idx="19">
                  <c:v>38200</c:v>
                </c:pt>
                <c:pt idx="20">
                  <c:v>38231</c:v>
                </c:pt>
                <c:pt idx="21">
                  <c:v>38261</c:v>
                </c:pt>
                <c:pt idx="22">
                  <c:v>38292</c:v>
                </c:pt>
                <c:pt idx="23">
                  <c:v>38322</c:v>
                </c:pt>
                <c:pt idx="24">
                  <c:v>38353</c:v>
                </c:pt>
                <c:pt idx="25">
                  <c:v>38384</c:v>
                </c:pt>
                <c:pt idx="26">
                  <c:v>38412</c:v>
                </c:pt>
                <c:pt idx="27">
                  <c:v>38443</c:v>
                </c:pt>
                <c:pt idx="28">
                  <c:v>38473</c:v>
                </c:pt>
                <c:pt idx="29">
                  <c:v>38504</c:v>
                </c:pt>
                <c:pt idx="30">
                  <c:v>38534</c:v>
                </c:pt>
                <c:pt idx="31">
                  <c:v>38565</c:v>
                </c:pt>
                <c:pt idx="32">
                  <c:v>38596</c:v>
                </c:pt>
                <c:pt idx="33">
                  <c:v>38626</c:v>
                </c:pt>
                <c:pt idx="34">
                  <c:v>38657</c:v>
                </c:pt>
                <c:pt idx="35">
                  <c:v>38687</c:v>
                </c:pt>
                <c:pt idx="36">
                  <c:v>38718</c:v>
                </c:pt>
                <c:pt idx="37">
                  <c:v>38749</c:v>
                </c:pt>
                <c:pt idx="38">
                  <c:v>38777</c:v>
                </c:pt>
                <c:pt idx="39">
                  <c:v>38808</c:v>
                </c:pt>
                <c:pt idx="40">
                  <c:v>38838</c:v>
                </c:pt>
                <c:pt idx="41">
                  <c:v>38869</c:v>
                </c:pt>
                <c:pt idx="42">
                  <c:v>38899</c:v>
                </c:pt>
                <c:pt idx="43">
                  <c:v>38930</c:v>
                </c:pt>
                <c:pt idx="44">
                  <c:v>38961</c:v>
                </c:pt>
                <c:pt idx="45">
                  <c:v>38991</c:v>
                </c:pt>
                <c:pt idx="46">
                  <c:v>39022</c:v>
                </c:pt>
                <c:pt idx="47">
                  <c:v>39052</c:v>
                </c:pt>
                <c:pt idx="48">
                  <c:v>39083</c:v>
                </c:pt>
                <c:pt idx="49">
                  <c:v>39114</c:v>
                </c:pt>
                <c:pt idx="50">
                  <c:v>39142</c:v>
                </c:pt>
                <c:pt idx="51">
                  <c:v>39173</c:v>
                </c:pt>
                <c:pt idx="52">
                  <c:v>39203</c:v>
                </c:pt>
                <c:pt idx="53">
                  <c:v>39234</c:v>
                </c:pt>
                <c:pt idx="54">
                  <c:v>39264</c:v>
                </c:pt>
                <c:pt idx="55">
                  <c:v>39295</c:v>
                </c:pt>
                <c:pt idx="56">
                  <c:v>39326</c:v>
                </c:pt>
                <c:pt idx="57">
                  <c:v>39356</c:v>
                </c:pt>
                <c:pt idx="58">
                  <c:v>39387</c:v>
                </c:pt>
                <c:pt idx="59">
                  <c:v>39417</c:v>
                </c:pt>
                <c:pt idx="60">
                  <c:v>39448</c:v>
                </c:pt>
                <c:pt idx="61">
                  <c:v>39479</c:v>
                </c:pt>
                <c:pt idx="62">
                  <c:v>39508</c:v>
                </c:pt>
                <c:pt idx="63">
                  <c:v>39539</c:v>
                </c:pt>
                <c:pt idx="64">
                  <c:v>39569</c:v>
                </c:pt>
                <c:pt idx="65">
                  <c:v>39600</c:v>
                </c:pt>
                <c:pt idx="66">
                  <c:v>39630</c:v>
                </c:pt>
                <c:pt idx="67">
                  <c:v>39661</c:v>
                </c:pt>
                <c:pt idx="68">
                  <c:v>39692</c:v>
                </c:pt>
                <c:pt idx="69">
                  <c:v>39722</c:v>
                </c:pt>
                <c:pt idx="70">
                  <c:v>39753</c:v>
                </c:pt>
                <c:pt idx="71">
                  <c:v>39783</c:v>
                </c:pt>
                <c:pt idx="72">
                  <c:v>39814</c:v>
                </c:pt>
                <c:pt idx="73">
                  <c:v>39845</c:v>
                </c:pt>
                <c:pt idx="74">
                  <c:v>39873</c:v>
                </c:pt>
                <c:pt idx="75">
                  <c:v>39904</c:v>
                </c:pt>
                <c:pt idx="76">
                  <c:v>39934</c:v>
                </c:pt>
                <c:pt idx="77">
                  <c:v>39965</c:v>
                </c:pt>
                <c:pt idx="78">
                  <c:v>39995</c:v>
                </c:pt>
                <c:pt idx="79">
                  <c:v>40026</c:v>
                </c:pt>
                <c:pt idx="80">
                  <c:v>40057</c:v>
                </c:pt>
                <c:pt idx="81">
                  <c:v>40087</c:v>
                </c:pt>
                <c:pt idx="82">
                  <c:v>40118</c:v>
                </c:pt>
                <c:pt idx="83">
                  <c:v>40148</c:v>
                </c:pt>
                <c:pt idx="84">
                  <c:v>40179</c:v>
                </c:pt>
                <c:pt idx="85">
                  <c:v>40210</c:v>
                </c:pt>
                <c:pt idx="86">
                  <c:v>40238</c:v>
                </c:pt>
                <c:pt idx="87">
                  <c:v>40269</c:v>
                </c:pt>
                <c:pt idx="88">
                  <c:v>40299</c:v>
                </c:pt>
                <c:pt idx="89">
                  <c:v>40330</c:v>
                </c:pt>
                <c:pt idx="90">
                  <c:v>40360</c:v>
                </c:pt>
                <c:pt idx="91">
                  <c:v>40391</c:v>
                </c:pt>
                <c:pt idx="92">
                  <c:v>40422</c:v>
                </c:pt>
                <c:pt idx="93">
                  <c:v>40452</c:v>
                </c:pt>
                <c:pt idx="94">
                  <c:v>40483</c:v>
                </c:pt>
                <c:pt idx="95">
                  <c:v>40513</c:v>
                </c:pt>
                <c:pt idx="96">
                  <c:v>40544</c:v>
                </c:pt>
                <c:pt idx="97">
                  <c:v>40575</c:v>
                </c:pt>
                <c:pt idx="98">
                  <c:v>40603</c:v>
                </c:pt>
                <c:pt idx="99">
                  <c:v>40634</c:v>
                </c:pt>
                <c:pt idx="100">
                  <c:v>40664</c:v>
                </c:pt>
                <c:pt idx="101">
                  <c:v>40695</c:v>
                </c:pt>
                <c:pt idx="102">
                  <c:v>40725</c:v>
                </c:pt>
                <c:pt idx="103">
                  <c:v>40756</c:v>
                </c:pt>
                <c:pt idx="104">
                  <c:v>40787</c:v>
                </c:pt>
                <c:pt idx="105">
                  <c:v>40817</c:v>
                </c:pt>
                <c:pt idx="106">
                  <c:v>40848</c:v>
                </c:pt>
                <c:pt idx="107">
                  <c:v>40878</c:v>
                </c:pt>
                <c:pt idx="108">
                  <c:v>40909</c:v>
                </c:pt>
                <c:pt idx="109">
                  <c:v>40940</c:v>
                </c:pt>
                <c:pt idx="110">
                  <c:v>40969</c:v>
                </c:pt>
                <c:pt idx="111">
                  <c:v>41000</c:v>
                </c:pt>
              </c:numCache>
            </c:numRef>
          </c:xVal>
          <c:yVal>
            <c:numRef>
              <c:f>'Średnia ruchoma'!$F$9:$F$120</c:f>
              <c:numCache>
                <c:formatCode>#,##0</c:formatCode>
                <c:ptCount val="112"/>
                <c:pt idx="0">
                  <c:v>32854790</c:v>
                </c:pt>
                <c:pt idx="1">
                  <c:v>30814269</c:v>
                </c:pt>
                <c:pt idx="2">
                  <c:v>37586654</c:v>
                </c:pt>
                <c:pt idx="3">
                  <c:v>35226398</c:v>
                </c:pt>
                <c:pt idx="4">
                  <c:v>36569670</c:v>
                </c:pt>
                <c:pt idx="5">
                  <c:v>39750216</c:v>
                </c:pt>
                <c:pt idx="6">
                  <c:v>43367508</c:v>
                </c:pt>
                <c:pt idx="7">
                  <c:v>42092669</c:v>
                </c:pt>
                <c:pt idx="8">
                  <c:v>32549732</c:v>
                </c:pt>
                <c:pt idx="9">
                  <c:v>36442428</c:v>
                </c:pt>
                <c:pt idx="10">
                  <c:v>34350366</c:v>
                </c:pt>
                <c:pt idx="11">
                  <c:v>37389382</c:v>
                </c:pt>
                <c:pt idx="12">
                  <c:v>33537392</c:v>
                </c:pt>
                <c:pt idx="13">
                  <c:v>33909139</c:v>
                </c:pt>
                <c:pt idx="14">
                  <c:v>40805211</c:v>
                </c:pt>
                <c:pt idx="15">
                  <c:v>40172829</c:v>
                </c:pt>
                <c:pt idx="16">
                  <c:v>39671007</c:v>
                </c:pt>
                <c:pt idx="17">
                  <c:v>43652277</c:v>
                </c:pt>
                <c:pt idx="18">
                  <c:v>46262249</c:v>
                </c:pt>
                <c:pt idx="19">
                  <c:v>44701691</c:v>
                </c:pt>
                <c:pt idx="20">
                  <c:v>35470844</c:v>
                </c:pt>
                <c:pt idx="21">
                  <c:v>39627851</c:v>
                </c:pt>
                <c:pt idx="22">
                  <c:v>37567116</c:v>
                </c:pt>
                <c:pt idx="23">
                  <c:v>39117678</c:v>
                </c:pt>
                <c:pt idx="24">
                  <c:v>36117688</c:v>
                </c:pt>
                <c:pt idx="25">
                  <c:v>34560838</c:v>
                </c:pt>
                <c:pt idx="26">
                  <c:v>43642223</c:v>
                </c:pt>
                <c:pt idx="27">
                  <c:v>40244600</c:v>
                </c:pt>
                <c:pt idx="28">
                  <c:v>41801557</c:v>
                </c:pt>
                <c:pt idx="29">
                  <c:v>44676734</c:v>
                </c:pt>
                <c:pt idx="30">
                  <c:v>47563113</c:v>
                </c:pt>
                <c:pt idx="31">
                  <c:v>45135361</c:v>
                </c:pt>
                <c:pt idx="32">
                  <c:v>37044906</c:v>
                </c:pt>
                <c:pt idx="33">
                  <c:v>38849763</c:v>
                </c:pt>
                <c:pt idx="34">
                  <c:v>38158242</c:v>
                </c:pt>
                <c:pt idx="35">
                  <c:v>39176167</c:v>
                </c:pt>
                <c:pt idx="36">
                  <c:v>36677179</c:v>
                </c:pt>
                <c:pt idx="37">
                  <c:v>34745538</c:v>
                </c:pt>
                <c:pt idx="38">
                  <c:v>42892739</c:v>
                </c:pt>
                <c:pt idx="39">
                  <c:v>41296409</c:v>
                </c:pt>
                <c:pt idx="40">
                  <c:v>41489103</c:v>
                </c:pt>
                <c:pt idx="41">
                  <c:v>44025656</c:v>
                </c:pt>
                <c:pt idx="42">
                  <c:v>46157221</c:v>
                </c:pt>
                <c:pt idx="43">
                  <c:v>44152535</c:v>
                </c:pt>
                <c:pt idx="44">
                  <c:v>36489369</c:v>
                </c:pt>
                <c:pt idx="45">
                  <c:v>39684942</c:v>
                </c:pt>
                <c:pt idx="46">
                  <c:v>38673709</c:v>
                </c:pt>
                <c:pt idx="47">
                  <c:v>39616707</c:v>
                </c:pt>
                <c:pt idx="48">
                  <c:v>36918240</c:v>
                </c:pt>
                <c:pt idx="49">
                  <c:v>34504282</c:v>
                </c:pt>
                <c:pt idx="50">
                  <c:v>42899597</c:v>
                </c:pt>
                <c:pt idx="51">
                  <c:v>41367935</c:v>
                </c:pt>
                <c:pt idx="52">
                  <c:v>42213471</c:v>
                </c:pt>
                <c:pt idx="53">
                  <c:v>44496559</c:v>
                </c:pt>
                <c:pt idx="54">
                  <c:v>46468077</c:v>
                </c:pt>
                <c:pt idx="55">
                  <c:v>45760904</c:v>
                </c:pt>
                <c:pt idx="56">
                  <c:v>37075598</c:v>
                </c:pt>
                <c:pt idx="57">
                  <c:v>39961688</c:v>
                </c:pt>
                <c:pt idx="58">
                  <c:v>38386761</c:v>
                </c:pt>
                <c:pt idx="59">
                  <c:v>38287010</c:v>
                </c:pt>
                <c:pt idx="60">
                  <c:v>37492254</c:v>
                </c:pt>
                <c:pt idx="61">
                  <c:v>36855338</c:v>
                </c:pt>
                <c:pt idx="62">
                  <c:v>44201991</c:v>
                </c:pt>
                <c:pt idx="63">
                  <c:v>40888963</c:v>
                </c:pt>
                <c:pt idx="64">
                  <c:v>42591558</c:v>
                </c:pt>
                <c:pt idx="65">
                  <c:v>44660111</c:v>
                </c:pt>
                <c:pt idx="66">
                  <c:v>46490098</c:v>
                </c:pt>
                <c:pt idx="67">
                  <c:v>44969555</c:v>
                </c:pt>
                <c:pt idx="68">
                  <c:v>34883002</c:v>
                </c:pt>
                <c:pt idx="69">
                  <c:v>38128010</c:v>
                </c:pt>
                <c:pt idx="70">
                  <c:v>34270471</c:v>
                </c:pt>
                <c:pt idx="71">
                  <c:v>37156359</c:v>
                </c:pt>
                <c:pt idx="72">
                  <c:v>33303546</c:v>
                </c:pt>
                <c:pt idx="73">
                  <c:v>31687274</c:v>
                </c:pt>
                <c:pt idx="74">
                  <c:v>39056403</c:v>
                </c:pt>
                <c:pt idx="75">
                  <c:v>38136055</c:v>
                </c:pt>
                <c:pt idx="76">
                  <c:v>38408753</c:v>
                </c:pt>
                <c:pt idx="77">
                  <c:v>41145909</c:v>
                </c:pt>
                <c:pt idx="78">
                  <c:v>44215515</c:v>
                </c:pt>
                <c:pt idx="79">
                  <c:v>42397035</c:v>
                </c:pt>
                <c:pt idx="80">
                  <c:v>34675396</c:v>
                </c:pt>
                <c:pt idx="81">
                  <c:v>37318051</c:v>
                </c:pt>
                <c:pt idx="82">
                  <c:v>34576582</c:v>
                </c:pt>
                <c:pt idx="83">
                  <c:v>36459079</c:v>
                </c:pt>
                <c:pt idx="84">
                  <c:v>33487141</c:v>
                </c:pt>
                <c:pt idx="85">
                  <c:v>30718097</c:v>
                </c:pt>
                <c:pt idx="86">
                  <c:v>39369601</c:v>
                </c:pt>
                <c:pt idx="87">
                  <c:v>37762307</c:v>
                </c:pt>
                <c:pt idx="88">
                  <c:v>38883683</c:v>
                </c:pt>
                <c:pt idx="89">
                  <c:v>41901959</c:v>
                </c:pt>
                <c:pt idx="90">
                  <c:v>44021861</c:v>
                </c:pt>
                <c:pt idx="91">
                  <c:v>42813205</c:v>
                </c:pt>
                <c:pt idx="92">
                  <c:v>36131604</c:v>
                </c:pt>
                <c:pt idx="93">
                  <c:v>39183461</c:v>
                </c:pt>
                <c:pt idx="94">
                  <c:v>36671544</c:v>
                </c:pt>
                <c:pt idx="95">
                  <c:v>37426385</c:v>
                </c:pt>
                <c:pt idx="96">
                  <c:v>34327420</c:v>
                </c:pt>
                <c:pt idx="97">
                  <c:v>31825086</c:v>
                </c:pt>
                <c:pt idx="98">
                  <c:v>40506781</c:v>
                </c:pt>
                <c:pt idx="99">
                  <c:v>38505752</c:v>
                </c:pt>
                <c:pt idx="100">
                  <c:v>40429593</c:v>
                </c:pt>
                <c:pt idx="101">
                  <c:v>42570238</c:v>
                </c:pt>
                <c:pt idx="102">
                  <c:v>45074086</c:v>
                </c:pt>
                <c:pt idx="103">
                  <c:v>42782321</c:v>
                </c:pt>
                <c:pt idx="104">
                  <c:v>36698979</c:v>
                </c:pt>
                <c:pt idx="105">
                  <c:v>38703718</c:v>
                </c:pt>
                <c:pt idx="106">
                  <c:v>36827824</c:v>
                </c:pt>
                <c:pt idx="107">
                  <c:v>37493287</c:v>
                </c:pt>
                <c:pt idx="108">
                  <c:v>34313550</c:v>
                </c:pt>
                <c:pt idx="109">
                  <c:v>33264168</c:v>
                </c:pt>
                <c:pt idx="110">
                  <c:v>40781257</c:v>
                </c:pt>
                <c:pt idx="111">
                  <c:v>38806524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210-435D-9B02-8F5CF3EA2A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1955464"/>
        <c:axId val="371949232"/>
      </c:scatterChart>
      <c:valAx>
        <c:axId val="3719554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m\ \y\y\y\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1949232"/>
        <c:crosses val="autoZero"/>
        <c:crossBetween val="midCat"/>
      </c:valAx>
      <c:valAx>
        <c:axId val="371949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19554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19</xdr:col>
      <xdr:colOff>0</xdr:colOff>
      <xdr:row>15</xdr:row>
      <xdr:rowOff>0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369BBEBE-2423-4C15-B6D5-A93B8BFD7A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17</xdr:row>
      <xdr:rowOff>0</xdr:rowOff>
    </xdr:from>
    <xdr:to>
      <xdr:col>19</xdr:col>
      <xdr:colOff>0</xdr:colOff>
      <xdr:row>32</xdr:row>
      <xdr:rowOff>0</xdr:rowOff>
    </xdr:to>
    <xdr:graphicFrame macro="">
      <xdr:nvGraphicFramePr>
        <xdr:cNvPr id="7" name="Wykres 6">
          <a:extLst>
            <a:ext uri="{FF2B5EF4-FFF2-40B4-BE49-F238E27FC236}">
              <a16:creationId xmlns:a16="http://schemas.microsoft.com/office/drawing/2014/main" id="{2D7DA80B-C1A1-4B97-9A85-6050167197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D8:F120"/>
  <sheetViews>
    <sheetView workbookViewId="0"/>
  </sheetViews>
  <sheetFormatPr defaultRowHeight="15" x14ac:dyDescent="0.25"/>
  <cols>
    <col min="1" max="3" width="9.140625" style="1"/>
    <col min="4" max="4" width="11.28515625" style="1" bestFit="1" customWidth="1"/>
    <col min="5" max="5" width="11.5703125" style="1" bestFit="1" customWidth="1"/>
    <col min="6" max="6" width="12" style="1" bestFit="1" customWidth="1"/>
    <col min="7" max="16384" width="9.140625" style="1"/>
  </cols>
  <sheetData>
    <row r="8" spans="4:6" x14ac:dyDescent="0.25">
      <c r="D8" s="2" t="s">
        <v>0</v>
      </c>
      <c r="E8" s="2" t="s">
        <v>1</v>
      </c>
      <c r="F8" s="2" t="s">
        <v>2</v>
      </c>
    </row>
    <row r="9" spans="4:6" x14ac:dyDescent="0.25">
      <c r="D9" s="2">
        <v>1</v>
      </c>
      <c r="E9" s="6">
        <v>37622</v>
      </c>
      <c r="F9" s="5">
        <v>32854790</v>
      </c>
    </row>
    <row r="10" spans="4:6" x14ac:dyDescent="0.25">
      <c r="D10" s="2">
        <v>2</v>
      </c>
      <c r="E10" s="6">
        <v>37653</v>
      </c>
      <c r="F10" s="5">
        <v>30814269</v>
      </c>
    </row>
    <row r="11" spans="4:6" x14ac:dyDescent="0.25">
      <c r="D11" s="2">
        <v>3</v>
      </c>
      <c r="E11" s="6">
        <v>37681</v>
      </c>
      <c r="F11" s="5">
        <v>37586654</v>
      </c>
    </row>
    <row r="12" spans="4:6" x14ac:dyDescent="0.25">
      <c r="D12" s="2">
        <v>4</v>
      </c>
      <c r="E12" s="6">
        <v>37712</v>
      </c>
      <c r="F12" s="5">
        <v>35226398</v>
      </c>
    </row>
    <row r="13" spans="4:6" x14ac:dyDescent="0.25">
      <c r="D13" s="2">
        <v>5</v>
      </c>
      <c r="E13" s="6">
        <v>37742</v>
      </c>
      <c r="F13" s="5">
        <v>36569670</v>
      </c>
    </row>
    <row r="14" spans="4:6" x14ac:dyDescent="0.25">
      <c r="D14" s="2">
        <v>6</v>
      </c>
      <c r="E14" s="6">
        <v>37773</v>
      </c>
      <c r="F14" s="5">
        <v>39750216</v>
      </c>
    </row>
    <row r="15" spans="4:6" x14ac:dyDescent="0.25">
      <c r="D15" s="2">
        <v>7</v>
      </c>
      <c r="E15" s="6">
        <v>37803</v>
      </c>
      <c r="F15" s="5">
        <v>43367508</v>
      </c>
    </row>
    <row r="16" spans="4:6" x14ac:dyDescent="0.25">
      <c r="D16" s="2">
        <v>8</v>
      </c>
      <c r="E16" s="6">
        <v>37834</v>
      </c>
      <c r="F16" s="5">
        <v>42092669</v>
      </c>
    </row>
    <row r="17" spans="4:6" x14ac:dyDescent="0.25">
      <c r="D17" s="2">
        <v>9</v>
      </c>
      <c r="E17" s="6">
        <v>37865</v>
      </c>
      <c r="F17" s="5">
        <v>32549732</v>
      </c>
    </row>
    <row r="18" spans="4:6" x14ac:dyDescent="0.25">
      <c r="D18" s="2">
        <v>10</v>
      </c>
      <c r="E18" s="6">
        <v>37895</v>
      </c>
      <c r="F18" s="5">
        <v>36442428</v>
      </c>
    </row>
    <row r="19" spans="4:6" x14ac:dyDescent="0.25">
      <c r="D19" s="2">
        <v>11</v>
      </c>
      <c r="E19" s="6">
        <v>37926</v>
      </c>
      <c r="F19" s="5">
        <v>34350366</v>
      </c>
    </row>
    <row r="20" spans="4:6" x14ac:dyDescent="0.25">
      <c r="D20" s="2">
        <v>12</v>
      </c>
      <c r="E20" s="6">
        <v>37956</v>
      </c>
      <c r="F20" s="5">
        <v>37389382</v>
      </c>
    </row>
    <row r="21" spans="4:6" x14ac:dyDescent="0.25">
      <c r="D21" s="2">
        <v>13</v>
      </c>
      <c r="E21" s="6">
        <v>37987</v>
      </c>
      <c r="F21" s="5">
        <v>33537392</v>
      </c>
    </row>
    <row r="22" spans="4:6" x14ac:dyDescent="0.25">
      <c r="D22" s="2">
        <v>14</v>
      </c>
      <c r="E22" s="6">
        <v>38018</v>
      </c>
      <c r="F22" s="5">
        <v>33909139</v>
      </c>
    </row>
    <row r="23" spans="4:6" x14ac:dyDescent="0.25">
      <c r="D23" s="2">
        <v>15</v>
      </c>
      <c r="E23" s="6">
        <v>38047</v>
      </c>
      <c r="F23" s="5">
        <v>40805211</v>
      </c>
    </row>
    <row r="24" spans="4:6" x14ac:dyDescent="0.25">
      <c r="D24" s="2">
        <v>16</v>
      </c>
      <c r="E24" s="6">
        <v>38078</v>
      </c>
      <c r="F24" s="5">
        <v>40172829</v>
      </c>
    </row>
    <row r="25" spans="4:6" x14ac:dyDescent="0.25">
      <c r="D25" s="2">
        <v>17</v>
      </c>
      <c r="E25" s="6">
        <v>38108</v>
      </c>
      <c r="F25" s="5">
        <v>39671007</v>
      </c>
    </row>
    <row r="26" spans="4:6" x14ac:dyDescent="0.25">
      <c r="D26" s="2">
        <v>18</v>
      </c>
      <c r="E26" s="6">
        <v>38139</v>
      </c>
      <c r="F26" s="5">
        <v>43652277</v>
      </c>
    </row>
    <row r="27" spans="4:6" x14ac:dyDescent="0.25">
      <c r="D27" s="2">
        <v>19</v>
      </c>
      <c r="E27" s="6">
        <v>38169</v>
      </c>
      <c r="F27" s="5">
        <v>46262249</v>
      </c>
    </row>
    <row r="28" spans="4:6" x14ac:dyDescent="0.25">
      <c r="D28" s="2">
        <v>20</v>
      </c>
      <c r="E28" s="6">
        <v>38200</v>
      </c>
      <c r="F28" s="5">
        <v>44701691</v>
      </c>
    </row>
    <row r="29" spans="4:6" x14ac:dyDescent="0.25">
      <c r="D29" s="2">
        <v>21</v>
      </c>
      <c r="E29" s="6">
        <v>38231</v>
      </c>
      <c r="F29" s="5">
        <v>35470844</v>
      </c>
    </row>
    <row r="30" spans="4:6" x14ac:dyDescent="0.25">
      <c r="D30" s="2">
        <v>22</v>
      </c>
      <c r="E30" s="6">
        <v>38261</v>
      </c>
      <c r="F30" s="5">
        <v>39627851</v>
      </c>
    </row>
    <row r="31" spans="4:6" x14ac:dyDescent="0.25">
      <c r="D31" s="2">
        <v>23</v>
      </c>
      <c r="E31" s="6">
        <v>38292</v>
      </c>
      <c r="F31" s="5">
        <v>37567116</v>
      </c>
    </row>
    <row r="32" spans="4:6" x14ac:dyDescent="0.25">
      <c r="D32" s="2">
        <v>24</v>
      </c>
      <c r="E32" s="6">
        <v>38322</v>
      </c>
      <c r="F32" s="5">
        <v>39117678</v>
      </c>
    </row>
    <row r="33" spans="4:6" x14ac:dyDescent="0.25">
      <c r="D33" s="2">
        <v>25</v>
      </c>
      <c r="E33" s="6">
        <v>38353</v>
      </c>
      <c r="F33" s="5">
        <v>36117688</v>
      </c>
    </row>
    <row r="34" spans="4:6" x14ac:dyDescent="0.25">
      <c r="D34" s="2">
        <v>26</v>
      </c>
      <c r="E34" s="6">
        <v>38384</v>
      </c>
      <c r="F34" s="5">
        <v>34560838</v>
      </c>
    </row>
    <row r="35" spans="4:6" x14ac:dyDescent="0.25">
      <c r="D35" s="2">
        <v>27</v>
      </c>
      <c r="E35" s="6">
        <v>38412</v>
      </c>
      <c r="F35" s="5">
        <v>43642223</v>
      </c>
    </row>
    <row r="36" spans="4:6" x14ac:dyDescent="0.25">
      <c r="D36" s="2">
        <v>28</v>
      </c>
      <c r="E36" s="6">
        <v>38443</v>
      </c>
      <c r="F36" s="5">
        <v>40244600</v>
      </c>
    </row>
    <row r="37" spans="4:6" x14ac:dyDescent="0.25">
      <c r="D37" s="2">
        <v>29</v>
      </c>
      <c r="E37" s="6">
        <v>38473</v>
      </c>
      <c r="F37" s="5">
        <v>41801557</v>
      </c>
    </row>
    <row r="38" spans="4:6" x14ac:dyDescent="0.25">
      <c r="D38" s="2">
        <v>30</v>
      </c>
      <c r="E38" s="6">
        <v>38504</v>
      </c>
      <c r="F38" s="5">
        <v>44676734</v>
      </c>
    </row>
    <row r="39" spans="4:6" x14ac:dyDescent="0.25">
      <c r="D39" s="2">
        <v>31</v>
      </c>
      <c r="E39" s="6">
        <v>38534</v>
      </c>
      <c r="F39" s="5">
        <v>47563113</v>
      </c>
    </row>
    <row r="40" spans="4:6" x14ac:dyDescent="0.25">
      <c r="D40" s="2">
        <v>32</v>
      </c>
      <c r="E40" s="6">
        <v>38565</v>
      </c>
      <c r="F40" s="5">
        <v>45135361</v>
      </c>
    </row>
    <row r="41" spans="4:6" x14ac:dyDescent="0.25">
      <c r="D41" s="2">
        <v>33</v>
      </c>
      <c r="E41" s="6">
        <v>38596</v>
      </c>
      <c r="F41" s="5">
        <v>37044906</v>
      </c>
    </row>
    <row r="42" spans="4:6" x14ac:dyDescent="0.25">
      <c r="D42" s="2">
        <v>34</v>
      </c>
      <c r="E42" s="6">
        <v>38626</v>
      </c>
      <c r="F42" s="5">
        <v>38849763</v>
      </c>
    </row>
    <row r="43" spans="4:6" x14ac:dyDescent="0.25">
      <c r="D43" s="2">
        <v>35</v>
      </c>
      <c r="E43" s="6">
        <v>38657</v>
      </c>
      <c r="F43" s="5">
        <v>38158242</v>
      </c>
    </row>
    <row r="44" spans="4:6" x14ac:dyDescent="0.25">
      <c r="D44" s="2">
        <v>36</v>
      </c>
      <c r="E44" s="6">
        <v>38687</v>
      </c>
      <c r="F44" s="5">
        <v>39176167</v>
      </c>
    </row>
    <row r="45" spans="4:6" x14ac:dyDescent="0.25">
      <c r="D45" s="2">
        <v>37</v>
      </c>
      <c r="E45" s="6">
        <v>38718</v>
      </c>
      <c r="F45" s="5">
        <v>36677179</v>
      </c>
    </row>
    <row r="46" spans="4:6" x14ac:dyDescent="0.25">
      <c r="D46" s="2">
        <v>38</v>
      </c>
      <c r="E46" s="6">
        <v>38749</v>
      </c>
      <c r="F46" s="5">
        <v>34745538</v>
      </c>
    </row>
    <row r="47" spans="4:6" x14ac:dyDescent="0.25">
      <c r="D47" s="2">
        <v>39</v>
      </c>
      <c r="E47" s="6">
        <v>38777</v>
      </c>
      <c r="F47" s="5">
        <v>42892739</v>
      </c>
    </row>
    <row r="48" spans="4:6" x14ac:dyDescent="0.25">
      <c r="D48" s="2">
        <v>40</v>
      </c>
      <c r="E48" s="6">
        <v>38808</v>
      </c>
      <c r="F48" s="5">
        <v>41296409</v>
      </c>
    </row>
    <row r="49" spans="4:6" x14ac:dyDescent="0.25">
      <c r="D49" s="2">
        <v>41</v>
      </c>
      <c r="E49" s="6">
        <v>38838</v>
      </c>
      <c r="F49" s="5">
        <v>41489103</v>
      </c>
    </row>
    <row r="50" spans="4:6" x14ac:dyDescent="0.25">
      <c r="D50" s="2">
        <v>42</v>
      </c>
      <c r="E50" s="6">
        <v>38869</v>
      </c>
      <c r="F50" s="5">
        <v>44025656</v>
      </c>
    </row>
    <row r="51" spans="4:6" x14ac:dyDescent="0.25">
      <c r="D51" s="2">
        <v>43</v>
      </c>
      <c r="E51" s="6">
        <v>38899</v>
      </c>
      <c r="F51" s="5">
        <v>46157221</v>
      </c>
    </row>
    <row r="52" spans="4:6" x14ac:dyDescent="0.25">
      <c r="D52" s="2">
        <v>44</v>
      </c>
      <c r="E52" s="6">
        <v>38930</v>
      </c>
      <c r="F52" s="5">
        <v>44152535</v>
      </c>
    </row>
    <row r="53" spans="4:6" x14ac:dyDescent="0.25">
      <c r="D53" s="2">
        <v>45</v>
      </c>
      <c r="E53" s="6">
        <v>38961</v>
      </c>
      <c r="F53" s="5">
        <v>36489369</v>
      </c>
    </row>
    <row r="54" spans="4:6" x14ac:dyDescent="0.25">
      <c r="D54" s="2">
        <v>46</v>
      </c>
      <c r="E54" s="6">
        <v>38991</v>
      </c>
      <c r="F54" s="5">
        <v>39684942</v>
      </c>
    </row>
    <row r="55" spans="4:6" x14ac:dyDescent="0.25">
      <c r="D55" s="2">
        <v>47</v>
      </c>
      <c r="E55" s="6">
        <v>39022</v>
      </c>
      <c r="F55" s="5">
        <v>38673709</v>
      </c>
    </row>
    <row r="56" spans="4:6" x14ac:dyDescent="0.25">
      <c r="D56" s="2">
        <v>48</v>
      </c>
      <c r="E56" s="6">
        <v>39052</v>
      </c>
      <c r="F56" s="5">
        <v>39616707</v>
      </c>
    </row>
    <row r="57" spans="4:6" x14ac:dyDescent="0.25">
      <c r="D57" s="2">
        <v>49</v>
      </c>
      <c r="E57" s="6">
        <v>39083</v>
      </c>
      <c r="F57" s="5">
        <v>36918240</v>
      </c>
    </row>
    <row r="58" spans="4:6" x14ac:dyDescent="0.25">
      <c r="D58" s="2">
        <v>50</v>
      </c>
      <c r="E58" s="6">
        <v>39114</v>
      </c>
      <c r="F58" s="5">
        <v>34504282</v>
      </c>
    </row>
    <row r="59" spans="4:6" x14ac:dyDescent="0.25">
      <c r="D59" s="2">
        <v>51</v>
      </c>
      <c r="E59" s="6">
        <v>39142</v>
      </c>
      <c r="F59" s="5">
        <v>42899597</v>
      </c>
    </row>
    <row r="60" spans="4:6" x14ac:dyDescent="0.25">
      <c r="D60" s="2">
        <v>52</v>
      </c>
      <c r="E60" s="6">
        <v>39173</v>
      </c>
      <c r="F60" s="5">
        <v>41367935</v>
      </c>
    </row>
    <row r="61" spans="4:6" x14ac:dyDescent="0.25">
      <c r="D61" s="2">
        <v>53</v>
      </c>
      <c r="E61" s="6">
        <v>39203</v>
      </c>
      <c r="F61" s="5">
        <v>42213471</v>
      </c>
    </row>
    <row r="62" spans="4:6" x14ac:dyDescent="0.25">
      <c r="D62" s="2">
        <v>54</v>
      </c>
      <c r="E62" s="6">
        <v>39234</v>
      </c>
      <c r="F62" s="5">
        <v>44496559</v>
      </c>
    </row>
    <row r="63" spans="4:6" x14ac:dyDescent="0.25">
      <c r="D63" s="2">
        <v>55</v>
      </c>
      <c r="E63" s="6">
        <v>39264</v>
      </c>
      <c r="F63" s="5">
        <v>46468077</v>
      </c>
    </row>
    <row r="64" spans="4:6" x14ac:dyDescent="0.25">
      <c r="D64" s="2">
        <v>56</v>
      </c>
      <c r="E64" s="6">
        <v>39295</v>
      </c>
      <c r="F64" s="5">
        <v>45760904</v>
      </c>
    </row>
    <row r="65" spans="4:6" x14ac:dyDescent="0.25">
      <c r="D65" s="2">
        <v>57</v>
      </c>
      <c r="E65" s="6">
        <v>39326</v>
      </c>
      <c r="F65" s="5">
        <v>37075598</v>
      </c>
    </row>
    <row r="66" spans="4:6" x14ac:dyDescent="0.25">
      <c r="D66" s="2">
        <v>58</v>
      </c>
      <c r="E66" s="6">
        <v>39356</v>
      </c>
      <c r="F66" s="5">
        <v>39961688</v>
      </c>
    </row>
    <row r="67" spans="4:6" x14ac:dyDescent="0.25">
      <c r="D67" s="2">
        <v>59</v>
      </c>
      <c r="E67" s="6">
        <v>39387</v>
      </c>
      <c r="F67" s="5">
        <v>38386761</v>
      </c>
    </row>
    <row r="68" spans="4:6" x14ac:dyDescent="0.25">
      <c r="D68" s="2">
        <v>60</v>
      </c>
      <c r="E68" s="6">
        <v>39417</v>
      </c>
      <c r="F68" s="5">
        <v>38287010</v>
      </c>
    </row>
    <row r="69" spans="4:6" x14ac:dyDescent="0.25">
      <c r="D69" s="2">
        <v>61</v>
      </c>
      <c r="E69" s="6">
        <v>39448</v>
      </c>
      <c r="F69" s="5">
        <v>37492254</v>
      </c>
    </row>
    <row r="70" spans="4:6" x14ac:dyDescent="0.25">
      <c r="D70" s="2">
        <v>62</v>
      </c>
      <c r="E70" s="6">
        <v>39479</v>
      </c>
      <c r="F70" s="5">
        <v>36855338</v>
      </c>
    </row>
    <row r="71" spans="4:6" x14ac:dyDescent="0.25">
      <c r="D71" s="2">
        <v>63</v>
      </c>
      <c r="E71" s="6">
        <v>39508</v>
      </c>
      <c r="F71" s="5">
        <v>44201991</v>
      </c>
    </row>
    <row r="72" spans="4:6" x14ac:dyDescent="0.25">
      <c r="D72" s="2">
        <v>64</v>
      </c>
      <c r="E72" s="6">
        <v>39539</v>
      </c>
      <c r="F72" s="5">
        <v>40888963</v>
      </c>
    </row>
    <row r="73" spans="4:6" x14ac:dyDescent="0.25">
      <c r="D73" s="2">
        <v>65</v>
      </c>
      <c r="E73" s="6">
        <v>39569</v>
      </c>
      <c r="F73" s="5">
        <v>42591558</v>
      </c>
    </row>
    <row r="74" spans="4:6" x14ac:dyDescent="0.25">
      <c r="D74" s="2">
        <v>66</v>
      </c>
      <c r="E74" s="6">
        <v>39600</v>
      </c>
      <c r="F74" s="5">
        <v>44660111</v>
      </c>
    </row>
    <row r="75" spans="4:6" x14ac:dyDescent="0.25">
      <c r="D75" s="2">
        <v>67</v>
      </c>
      <c r="E75" s="6">
        <v>39630</v>
      </c>
      <c r="F75" s="5">
        <v>46490098</v>
      </c>
    </row>
    <row r="76" spans="4:6" x14ac:dyDescent="0.25">
      <c r="D76" s="2">
        <v>68</v>
      </c>
      <c r="E76" s="6">
        <v>39661</v>
      </c>
      <c r="F76" s="5">
        <v>44969555</v>
      </c>
    </row>
    <row r="77" spans="4:6" x14ac:dyDescent="0.25">
      <c r="D77" s="2">
        <v>69</v>
      </c>
      <c r="E77" s="6">
        <v>39692</v>
      </c>
      <c r="F77" s="5">
        <v>34883002</v>
      </c>
    </row>
    <row r="78" spans="4:6" x14ac:dyDescent="0.25">
      <c r="D78" s="2">
        <v>70</v>
      </c>
      <c r="E78" s="6">
        <v>39722</v>
      </c>
      <c r="F78" s="5">
        <v>38128010</v>
      </c>
    </row>
    <row r="79" spans="4:6" x14ac:dyDescent="0.25">
      <c r="D79" s="2">
        <v>71</v>
      </c>
      <c r="E79" s="6">
        <v>39753</v>
      </c>
      <c r="F79" s="5">
        <v>34270471</v>
      </c>
    </row>
    <row r="80" spans="4:6" x14ac:dyDescent="0.25">
      <c r="D80" s="2">
        <v>72</v>
      </c>
      <c r="E80" s="6">
        <v>39783</v>
      </c>
      <c r="F80" s="5">
        <v>37156359</v>
      </c>
    </row>
    <row r="81" spans="4:6" x14ac:dyDescent="0.25">
      <c r="D81" s="2">
        <v>73</v>
      </c>
      <c r="E81" s="6">
        <v>39814</v>
      </c>
      <c r="F81" s="5">
        <v>33303546</v>
      </c>
    </row>
    <row r="82" spans="4:6" x14ac:dyDescent="0.25">
      <c r="D82" s="2">
        <v>74</v>
      </c>
      <c r="E82" s="6">
        <v>39845</v>
      </c>
      <c r="F82" s="5">
        <v>31687274</v>
      </c>
    </row>
    <row r="83" spans="4:6" x14ac:dyDescent="0.25">
      <c r="D83" s="2">
        <v>75</v>
      </c>
      <c r="E83" s="6">
        <v>39873</v>
      </c>
      <c r="F83" s="5">
        <v>39056403</v>
      </c>
    </row>
    <row r="84" spans="4:6" x14ac:dyDescent="0.25">
      <c r="D84" s="2">
        <v>76</v>
      </c>
      <c r="E84" s="6">
        <v>39904</v>
      </c>
      <c r="F84" s="5">
        <v>38136055</v>
      </c>
    </row>
    <row r="85" spans="4:6" x14ac:dyDescent="0.25">
      <c r="D85" s="2">
        <v>77</v>
      </c>
      <c r="E85" s="6">
        <v>39934</v>
      </c>
      <c r="F85" s="5">
        <v>38408753</v>
      </c>
    </row>
    <row r="86" spans="4:6" x14ac:dyDescent="0.25">
      <c r="D86" s="2">
        <v>78</v>
      </c>
      <c r="E86" s="6">
        <v>39965</v>
      </c>
      <c r="F86" s="5">
        <v>41145909</v>
      </c>
    </row>
    <row r="87" spans="4:6" x14ac:dyDescent="0.25">
      <c r="D87" s="2">
        <v>79</v>
      </c>
      <c r="E87" s="6">
        <v>39995</v>
      </c>
      <c r="F87" s="5">
        <v>44215515</v>
      </c>
    </row>
    <row r="88" spans="4:6" x14ac:dyDescent="0.25">
      <c r="D88" s="2">
        <v>80</v>
      </c>
      <c r="E88" s="6">
        <v>40026</v>
      </c>
      <c r="F88" s="5">
        <v>42397035</v>
      </c>
    </row>
    <row r="89" spans="4:6" x14ac:dyDescent="0.25">
      <c r="D89" s="2">
        <v>81</v>
      </c>
      <c r="E89" s="6">
        <v>40057</v>
      </c>
      <c r="F89" s="5">
        <v>34675396</v>
      </c>
    </row>
    <row r="90" spans="4:6" x14ac:dyDescent="0.25">
      <c r="D90" s="2">
        <v>82</v>
      </c>
      <c r="E90" s="6">
        <v>40087</v>
      </c>
      <c r="F90" s="5">
        <v>37318051</v>
      </c>
    </row>
    <row r="91" spans="4:6" x14ac:dyDescent="0.25">
      <c r="D91" s="2">
        <v>83</v>
      </c>
      <c r="E91" s="6">
        <v>40118</v>
      </c>
      <c r="F91" s="5">
        <v>34576582</v>
      </c>
    </row>
    <row r="92" spans="4:6" x14ac:dyDescent="0.25">
      <c r="D92" s="2">
        <v>84</v>
      </c>
      <c r="E92" s="6">
        <v>40148</v>
      </c>
      <c r="F92" s="5">
        <v>36459079</v>
      </c>
    </row>
    <row r="93" spans="4:6" x14ac:dyDescent="0.25">
      <c r="D93" s="2">
        <v>85</v>
      </c>
      <c r="E93" s="6">
        <v>40179</v>
      </c>
      <c r="F93" s="5">
        <v>33487141</v>
      </c>
    </row>
    <row r="94" spans="4:6" x14ac:dyDescent="0.25">
      <c r="D94" s="2">
        <v>86</v>
      </c>
      <c r="E94" s="6">
        <v>40210</v>
      </c>
      <c r="F94" s="5">
        <v>30718097</v>
      </c>
    </row>
    <row r="95" spans="4:6" x14ac:dyDescent="0.25">
      <c r="D95" s="2">
        <v>87</v>
      </c>
      <c r="E95" s="6">
        <v>40238</v>
      </c>
      <c r="F95" s="5">
        <v>39369601</v>
      </c>
    </row>
    <row r="96" spans="4:6" x14ac:dyDescent="0.25">
      <c r="D96" s="2">
        <v>88</v>
      </c>
      <c r="E96" s="6">
        <v>40269</v>
      </c>
      <c r="F96" s="5">
        <v>37762307</v>
      </c>
    </row>
    <row r="97" spans="4:6" x14ac:dyDescent="0.25">
      <c r="D97" s="2">
        <v>89</v>
      </c>
      <c r="E97" s="6">
        <v>40299</v>
      </c>
      <c r="F97" s="5">
        <v>38883683</v>
      </c>
    </row>
    <row r="98" spans="4:6" x14ac:dyDescent="0.25">
      <c r="D98" s="2">
        <v>90</v>
      </c>
      <c r="E98" s="6">
        <v>40330</v>
      </c>
      <c r="F98" s="5">
        <v>41901959</v>
      </c>
    </row>
    <row r="99" spans="4:6" x14ac:dyDescent="0.25">
      <c r="D99" s="2">
        <v>91</v>
      </c>
      <c r="E99" s="6">
        <v>40360</v>
      </c>
      <c r="F99" s="5">
        <v>44021861</v>
      </c>
    </row>
    <row r="100" spans="4:6" x14ac:dyDescent="0.25">
      <c r="D100" s="2">
        <v>92</v>
      </c>
      <c r="E100" s="6">
        <v>40391</v>
      </c>
      <c r="F100" s="5">
        <v>42813205</v>
      </c>
    </row>
    <row r="101" spans="4:6" x14ac:dyDescent="0.25">
      <c r="D101" s="2">
        <v>93</v>
      </c>
      <c r="E101" s="6">
        <v>40422</v>
      </c>
      <c r="F101" s="5">
        <v>36131604</v>
      </c>
    </row>
    <row r="102" spans="4:6" x14ac:dyDescent="0.25">
      <c r="D102" s="2">
        <v>94</v>
      </c>
      <c r="E102" s="6">
        <v>40452</v>
      </c>
      <c r="F102" s="5">
        <v>39183461</v>
      </c>
    </row>
    <row r="103" spans="4:6" x14ac:dyDescent="0.25">
      <c r="D103" s="2">
        <v>95</v>
      </c>
      <c r="E103" s="6">
        <v>40483</v>
      </c>
      <c r="F103" s="5">
        <v>36671544</v>
      </c>
    </row>
    <row r="104" spans="4:6" x14ac:dyDescent="0.25">
      <c r="D104" s="2">
        <v>96</v>
      </c>
      <c r="E104" s="6">
        <v>40513</v>
      </c>
      <c r="F104" s="5">
        <v>37426385</v>
      </c>
    </row>
    <row r="105" spans="4:6" x14ac:dyDescent="0.25">
      <c r="D105" s="2">
        <v>97</v>
      </c>
      <c r="E105" s="6">
        <v>40544</v>
      </c>
      <c r="F105" s="5">
        <v>34327420</v>
      </c>
    </row>
    <row r="106" spans="4:6" x14ac:dyDescent="0.25">
      <c r="D106" s="2">
        <v>98</v>
      </c>
      <c r="E106" s="6">
        <v>40575</v>
      </c>
      <c r="F106" s="5">
        <v>31825086</v>
      </c>
    </row>
    <row r="107" spans="4:6" x14ac:dyDescent="0.25">
      <c r="D107" s="2">
        <v>99</v>
      </c>
      <c r="E107" s="6">
        <v>40603</v>
      </c>
      <c r="F107" s="5">
        <v>40506781</v>
      </c>
    </row>
    <row r="108" spans="4:6" x14ac:dyDescent="0.25">
      <c r="D108" s="2">
        <v>100</v>
      </c>
      <c r="E108" s="6">
        <v>40634</v>
      </c>
      <c r="F108" s="5">
        <v>38505752</v>
      </c>
    </row>
    <row r="109" spans="4:6" x14ac:dyDescent="0.25">
      <c r="D109" s="2">
        <v>101</v>
      </c>
      <c r="E109" s="6">
        <v>40664</v>
      </c>
      <c r="F109" s="5">
        <v>40429593</v>
      </c>
    </row>
    <row r="110" spans="4:6" x14ac:dyDescent="0.25">
      <c r="D110" s="2">
        <v>102</v>
      </c>
      <c r="E110" s="6">
        <v>40695</v>
      </c>
      <c r="F110" s="5">
        <v>42570238</v>
      </c>
    </row>
    <row r="111" spans="4:6" x14ac:dyDescent="0.25">
      <c r="D111" s="2">
        <v>103</v>
      </c>
      <c r="E111" s="6">
        <v>40725</v>
      </c>
      <c r="F111" s="5">
        <v>45074086</v>
      </c>
    </row>
    <row r="112" spans="4:6" x14ac:dyDescent="0.25">
      <c r="D112" s="2">
        <v>104</v>
      </c>
      <c r="E112" s="6">
        <v>40756</v>
      </c>
      <c r="F112" s="5">
        <v>42782321</v>
      </c>
    </row>
    <row r="113" spans="4:6" x14ac:dyDescent="0.25">
      <c r="D113" s="2">
        <v>105</v>
      </c>
      <c r="E113" s="6">
        <v>40787</v>
      </c>
      <c r="F113" s="5">
        <v>36698979</v>
      </c>
    </row>
    <row r="114" spans="4:6" x14ac:dyDescent="0.25">
      <c r="D114" s="2">
        <v>106</v>
      </c>
      <c r="E114" s="6">
        <v>40817</v>
      </c>
      <c r="F114" s="5">
        <v>38703718</v>
      </c>
    </row>
    <row r="115" spans="4:6" x14ac:dyDescent="0.25">
      <c r="D115" s="2">
        <v>107</v>
      </c>
      <c r="E115" s="6">
        <v>40848</v>
      </c>
      <c r="F115" s="5">
        <v>36827824</v>
      </c>
    </row>
    <row r="116" spans="4:6" x14ac:dyDescent="0.25">
      <c r="D116" s="2">
        <v>108</v>
      </c>
      <c r="E116" s="6">
        <v>40878</v>
      </c>
      <c r="F116" s="5">
        <v>37493287</v>
      </c>
    </row>
    <row r="117" spans="4:6" x14ac:dyDescent="0.25">
      <c r="D117" s="2">
        <v>109</v>
      </c>
      <c r="E117" s="6">
        <v>40909</v>
      </c>
      <c r="F117" s="5">
        <v>34313550</v>
      </c>
    </row>
    <row r="118" spans="4:6" x14ac:dyDescent="0.25">
      <c r="D118" s="2">
        <v>110</v>
      </c>
      <c r="E118" s="6">
        <v>40940</v>
      </c>
      <c r="F118" s="5">
        <v>33264168</v>
      </c>
    </row>
    <row r="119" spans="4:6" x14ac:dyDescent="0.25">
      <c r="D119" s="2">
        <v>111</v>
      </c>
      <c r="E119" s="6">
        <v>40969</v>
      </c>
      <c r="F119" s="5">
        <v>40781257</v>
      </c>
    </row>
    <row r="120" spans="4:6" x14ac:dyDescent="0.25">
      <c r="D120" s="2">
        <v>112</v>
      </c>
      <c r="E120" s="6">
        <v>41000</v>
      </c>
      <c r="F120" s="5">
        <v>38806524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2"/>
  <dimension ref="A2:K42"/>
  <sheetViews>
    <sheetView workbookViewId="0">
      <selection activeCell="K4" sqref="K4"/>
    </sheetView>
  </sheetViews>
  <sheetFormatPr defaultRowHeight="15" x14ac:dyDescent="0.25"/>
  <cols>
    <col min="1" max="1" width="7.7109375" style="1" bestFit="1" customWidth="1"/>
    <col min="2" max="3" width="9.140625" style="1"/>
    <col min="4" max="4" width="11.28515625" style="1" bestFit="1" customWidth="1"/>
    <col min="5" max="5" width="12.85546875" style="1" bestFit="1" customWidth="1"/>
    <col min="6" max="6" width="7.7109375" style="1" bestFit="1" customWidth="1"/>
    <col min="7" max="7" width="12.85546875" style="1" bestFit="1" customWidth="1"/>
    <col min="8" max="8" width="9.140625" style="1"/>
    <col min="9" max="9" width="6.5703125" style="1" customWidth="1"/>
    <col min="10" max="10" width="7.5703125" style="1" customWidth="1"/>
    <col min="11" max="16384" width="9.140625" style="1"/>
  </cols>
  <sheetData>
    <row r="2" spans="1:11" x14ac:dyDescent="0.25">
      <c r="A2" s="7" t="s">
        <v>12</v>
      </c>
      <c r="B2" s="2">
        <v>37.378562939136067</v>
      </c>
      <c r="C2" s="2"/>
      <c r="D2" s="2"/>
      <c r="E2" s="2"/>
      <c r="F2" s="2"/>
      <c r="G2" s="2"/>
      <c r="H2" s="2"/>
      <c r="I2" s="2"/>
      <c r="J2" s="2"/>
      <c r="K2" s="2"/>
    </row>
    <row r="3" spans="1:11" x14ac:dyDescent="0.25">
      <c r="A3" s="7" t="s">
        <v>13</v>
      </c>
      <c r="B3" s="2">
        <v>5.9025917093683981E-2</v>
      </c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2"/>
      <c r="B4" s="2"/>
      <c r="C4" s="2"/>
      <c r="D4" s="2"/>
      <c r="E4" s="2"/>
      <c r="F4" s="2"/>
      <c r="G4" s="2"/>
      <c r="H4" s="2"/>
      <c r="I4" s="2"/>
      <c r="J4" s="8" t="s">
        <v>7</v>
      </c>
      <c r="K4" s="2">
        <f>STDEV(I9:I42)</f>
        <v>0.38632298316090391</v>
      </c>
    </row>
    <row r="5" spans="1:11" ht="17.25" x14ac:dyDescent="0.25">
      <c r="A5" s="2">
        <v>1</v>
      </c>
      <c r="B5" s="2">
        <v>-4.4573341313433001</v>
      </c>
      <c r="C5" s="2"/>
      <c r="D5" s="2"/>
      <c r="E5" s="2"/>
      <c r="F5" s="2"/>
      <c r="G5" s="2"/>
      <c r="H5" s="2"/>
      <c r="I5" s="2"/>
      <c r="J5" s="8" t="s">
        <v>9</v>
      </c>
      <c r="K5" s="2">
        <f>RSQ(G9:G42,H9:H42)</f>
        <v>0.98893398920448361</v>
      </c>
    </row>
    <row r="6" spans="1:11" x14ac:dyDescent="0.25">
      <c r="A6" s="2">
        <v>2</v>
      </c>
      <c r="B6" s="2">
        <v>-6.6233390278022286</v>
      </c>
      <c r="C6" s="2"/>
      <c r="D6" s="2"/>
      <c r="E6" s="2"/>
      <c r="F6" s="2"/>
      <c r="G6" s="2"/>
      <c r="H6" s="2"/>
      <c r="I6" s="2"/>
      <c r="J6" s="8" t="s">
        <v>10</v>
      </c>
      <c r="K6" s="2">
        <f>SUM(J9:J42)</f>
        <v>4.9250998054825041</v>
      </c>
    </row>
    <row r="7" spans="1:11" x14ac:dyDescent="0.25">
      <c r="A7" s="2">
        <v>3</v>
      </c>
      <c r="B7" s="2">
        <v>1.60104059808725</v>
      </c>
      <c r="C7" s="2"/>
      <c r="D7" s="2"/>
      <c r="E7" s="2"/>
      <c r="F7" s="2"/>
      <c r="G7" s="2"/>
      <c r="H7" s="2"/>
      <c r="I7" s="2"/>
      <c r="J7" s="2"/>
      <c r="K7" s="2"/>
    </row>
    <row r="8" spans="1:11" ht="17.25" x14ac:dyDescent="0.25">
      <c r="A8" s="2">
        <v>4</v>
      </c>
      <c r="B8" s="2">
        <v>-0.31900212906235148</v>
      </c>
      <c r="C8" s="2"/>
      <c r="D8" s="2" t="s">
        <v>0</v>
      </c>
      <c r="E8" s="2" t="s">
        <v>1</v>
      </c>
      <c r="F8" s="7" t="s">
        <v>3</v>
      </c>
      <c r="G8" s="7" t="s">
        <v>4</v>
      </c>
      <c r="H8" s="7" t="s">
        <v>5</v>
      </c>
      <c r="I8" s="7" t="s">
        <v>6</v>
      </c>
      <c r="J8" s="7" t="s">
        <v>8</v>
      </c>
      <c r="K8" s="2"/>
    </row>
    <row r="9" spans="1:11" x14ac:dyDescent="0.25">
      <c r="A9" s="2">
        <v>5</v>
      </c>
      <c r="B9" s="2">
        <v>1.2746362659708665</v>
      </c>
      <c r="C9" s="2"/>
      <c r="D9" s="2">
        <v>1</v>
      </c>
      <c r="E9" s="6">
        <v>39995</v>
      </c>
      <c r="F9" s="3">
        <f>MONTH(E9)</f>
        <v>7</v>
      </c>
      <c r="G9" s="4">
        <v>44.215515000000003</v>
      </c>
      <c r="H9" s="2">
        <f t="shared" ref="H9:H42" si="0">Baza+Trend*D9+VLOOKUP(F9,$A$5:$B$16,2)</f>
        <v>43.728795022414729</v>
      </c>
      <c r="I9" s="4">
        <f>G9-H9</f>
        <v>0.48671997758527397</v>
      </c>
      <c r="J9" s="2">
        <f>(I9^2)</f>
        <v>0.2368963365806096</v>
      </c>
      <c r="K9" s="2"/>
    </row>
    <row r="10" spans="1:11" x14ac:dyDescent="0.25">
      <c r="A10" s="2">
        <v>6</v>
      </c>
      <c r="B10" s="2">
        <v>3.7950571303903118</v>
      </c>
      <c r="C10" s="2"/>
      <c r="D10" s="2">
        <v>2</v>
      </c>
      <c r="E10" s="6">
        <v>40026</v>
      </c>
      <c r="F10" s="3">
        <f t="shared" ref="F10:F42" si="1">MONTH(E10)</f>
        <v>8</v>
      </c>
      <c r="G10" s="4">
        <v>42.397035000000002</v>
      </c>
      <c r="H10" s="2">
        <f t="shared" si="0"/>
        <v>41.955829872539695</v>
      </c>
      <c r="I10" s="4">
        <f t="shared" ref="I10:I42" si="2">G10-H10</f>
        <v>0.44120512746030727</v>
      </c>
      <c r="J10" s="2">
        <f t="shared" ref="J10:J42" si="3">(I10^2)</f>
        <v>0.19466196449726597</v>
      </c>
      <c r="K10" s="2"/>
    </row>
    <row r="11" spans="1:11" x14ac:dyDescent="0.25">
      <c r="A11" s="2">
        <v>7</v>
      </c>
      <c r="B11" s="2">
        <v>6.2912061661849741</v>
      </c>
      <c r="C11" s="2"/>
      <c r="D11" s="2">
        <v>3</v>
      </c>
      <c r="E11" s="6">
        <v>40057</v>
      </c>
      <c r="F11" s="3">
        <f t="shared" si="1"/>
        <v>9</v>
      </c>
      <c r="G11" s="4">
        <v>34.675395999999999</v>
      </c>
      <c r="H11" s="2">
        <f t="shared" si="0"/>
        <v>35.126984836635074</v>
      </c>
      <c r="I11" s="4">
        <f t="shared" si="2"/>
        <v>-0.4515888366350751</v>
      </c>
      <c r="J11" s="2">
        <f t="shared" si="3"/>
        <v>0.20393247737342055</v>
      </c>
      <c r="K11" s="2"/>
    </row>
    <row r="12" spans="1:11" x14ac:dyDescent="0.25">
      <c r="A12" s="2">
        <v>8</v>
      </c>
      <c r="B12" s="2">
        <v>4.4592150992162622</v>
      </c>
      <c r="C12" s="2"/>
      <c r="D12" s="2">
        <v>4</v>
      </c>
      <c r="E12" s="6">
        <v>40087</v>
      </c>
      <c r="F12" s="3">
        <f t="shared" si="1"/>
        <v>10</v>
      </c>
      <c r="G12" s="4">
        <v>37.318050999999997</v>
      </c>
      <c r="H12" s="2">
        <f t="shared" si="0"/>
        <v>37.693392213969034</v>
      </c>
      <c r="I12" s="4">
        <f t="shared" si="2"/>
        <v>-0.37534121396903686</v>
      </c>
      <c r="J12" s="2">
        <f t="shared" si="3"/>
        <v>0.14088102690375032</v>
      </c>
      <c r="K12" s="2"/>
    </row>
    <row r="13" spans="1:11" x14ac:dyDescent="0.25">
      <c r="A13" s="2">
        <v>9</v>
      </c>
      <c r="B13" s="2">
        <v>-2.4286558537820495</v>
      </c>
      <c r="C13" s="2"/>
      <c r="D13" s="2">
        <v>5</v>
      </c>
      <c r="E13" s="6">
        <v>40118</v>
      </c>
      <c r="F13" s="3">
        <f t="shared" si="1"/>
        <v>11</v>
      </c>
      <c r="G13" s="4">
        <v>34.576582000000002</v>
      </c>
      <c r="H13" s="2">
        <f t="shared" si="0"/>
        <v>35.316966949401198</v>
      </c>
      <c r="I13" s="4">
        <f t="shared" si="2"/>
        <v>-0.74038494940119648</v>
      </c>
      <c r="J13" s="2">
        <f t="shared" si="3"/>
        <v>0.54816987329981226</v>
      </c>
      <c r="K13" s="2"/>
    </row>
    <row r="14" spans="1:11" x14ac:dyDescent="0.25">
      <c r="A14" s="2">
        <v>10</v>
      </c>
      <c r="B14" s="2">
        <v>7.8725606458229166E-2</v>
      </c>
      <c r="C14" s="2"/>
      <c r="D14" s="2">
        <v>6</v>
      </c>
      <c r="E14" s="6">
        <v>40148</v>
      </c>
      <c r="F14" s="3">
        <f t="shared" si="1"/>
        <v>12</v>
      </c>
      <c r="G14" s="4">
        <v>36.459079000000003</v>
      </c>
      <c r="H14" s="2">
        <f t="shared" si="0"/>
        <v>36.417894292583497</v>
      </c>
      <c r="I14" s="4">
        <f t="shared" si="2"/>
        <v>4.1184707416505262E-2</v>
      </c>
      <c r="J14" s="2">
        <f t="shared" si="3"/>
        <v>1.6961801249831434E-3</v>
      </c>
      <c r="K14" s="2"/>
    </row>
    <row r="15" spans="1:11" x14ac:dyDescent="0.25">
      <c r="A15" s="2">
        <v>11</v>
      </c>
      <c r="B15" s="2">
        <v>-2.3567255752032947</v>
      </c>
      <c r="C15" s="2"/>
      <c r="D15" s="2">
        <v>7</v>
      </c>
      <c r="E15" s="6">
        <v>40179</v>
      </c>
      <c r="F15" s="3">
        <f t="shared" si="1"/>
        <v>1</v>
      </c>
      <c r="G15" s="4">
        <v>33.487141000000001</v>
      </c>
      <c r="H15" s="2">
        <f t="shared" si="0"/>
        <v>33.334410227448551</v>
      </c>
      <c r="I15" s="4">
        <f t="shared" si="2"/>
        <v>0.1527307725514504</v>
      </c>
      <c r="J15" s="2">
        <f t="shared" si="3"/>
        <v>2.3326688884162877E-2</v>
      </c>
      <c r="K15" s="2"/>
    </row>
    <row r="16" spans="1:11" x14ac:dyDescent="0.25">
      <c r="A16" s="2">
        <v>12</v>
      </c>
      <c r="B16" s="2">
        <v>-1.3148241491146688</v>
      </c>
      <c r="C16" s="2"/>
      <c r="D16" s="2">
        <v>8</v>
      </c>
      <c r="E16" s="6">
        <v>40210</v>
      </c>
      <c r="F16" s="3">
        <f t="shared" si="1"/>
        <v>2</v>
      </c>
      <c r="G16" s="4">
        <v>30.718097</v>
      </c>
      <c r="H16" s="2">
        <f t="shared" si="0"/>
        <v>31.22743124808331</v>
      </c>
      <c r="I16" s="4">
        <f t="shared" si="2"/>
        <v>-0.5093342480833094</v>
      </c>
      <c r="J16" s="2">
        <f t="shared" si="3"/>
        <v>0.25942137627059014</v>
      </c>
      <c r="K16" s="2"/>
    </row>
    <row r="17" spans="1:11" x14ac:dyDescent="0.25">
      <c r="A17" s="2"/>
      <c r="B17" s="2"/>
      <c r="C17" s="2"/>
      <c r="D17" s="2">
        <v>9</v>
      </c>
      <c r="E17" s="6">
        <v>40238</v>
      </c>
      <c r="F17" s="3">
        <f t="shared" si="1"/>
        <v>3</v>
      </c>
      <c r="G17" s="4">
        <v>39.369601000000003</v>
      </c>
      <c r="H17" s="2">
        <f t="shared" si="0"/>
        <v>39.510836791066474</v>
      </c>
      <c r="I17" s="4">
        <f t="shared" si="2"/>
        <v>-0.14123579106647099</v>
      </c>
      <c r="J17" s="2">
        <f t="shared" si="3"/>
        <v>1.9947548678171848E-2</v>
      </c>
      <c r="K17" s="2"/>
    </row>
    <row r="18" spans="1:11" x14ac:dyDescent="0.25">
      <c r="A18" s="7" t="s">
        <v>11</v>
      </c>
      <c r="B18" s="2">
        <f>AVERAGE(B5:B16)</f>
        <v>0</v>
      </c>
      <c r="C18" s="2"/>
      <c r="D18" s="2">
        <v>10</v>
      </c>
      <c r="E18" s="6">
        <v>40269</v>
      </c>
      <c r="F18" s="3">
        <f t="shared" si="1"/>
        <v>4</v>
      </c>
      <c r="G18" s="4">
        <v>37.762307</v>
      </c>
      <c r="H18" s="2">
        <f t="shared" si="0"/>
        <v>37.649819981010552</v>
      </c>
      <c r="I18" s="4">
        <f t="shared" si="2"/>
        <v>0.11248701898944802</v>
      </c>
      <c r="J18" s="2">
        <f t="shared" si="3"/>
        <v>1.2653329441132439E-2</v>
      </c>
      <c r="K18" s="2"/>
    </row>
    <row r="19" spans="1:11" x14ac:dyDescent="0.25">
      <c r="A19" s="2"/>
      <c r="B19" s="2"/>
      <c r="C19" s="2"/>
      <c r="D19" s="2">
        <v>11</v>
      </c>
      <c r="E19" s="6">
        <v>40299</v>
      </c>
      <c r="F19" s="3">
        <f t="shared" si="1"/>
        <v>5</v>
      </c>
      <c r="G19" s="4">
        <v>38.883682999999998</v>
      </c>
      <c r="H19" s="2">
        <f t="shared" si="0"/>
        <v>39.302484293137461</v>
      </c>
      <c r="I19" s="4">
        <f t="shared" si="2"/>
        <v>-0.41880129313746295</v>
      </c>
      <c r="J19" s="2">
        <f t="shared" si="3"/>
        <v>0.17539452313361117</v>
      </c>
      <c r="K19" s="2"/>
    </row>
    <row r="20" spans="1:11" x14ac:dyDescent="0.25">
      <c r="A20" s="2"/>
      <c r="B20" s="2"/>
      <c r="C20" s="2"/>
      <c r="D20" s="2">
        <v>12</v>
      </c>
      <c r="E20" s="6">
        <v>40330</v>
      </c>
      <c r="F20" s="3">
        <f t="shared" si="1"/>
        <v>6</v>
      </c>
      <c r="G20" s="4">
        <v>41.901958999999998</v>
      </c>
      <c r="H20" s="2">
        <f t="shared" si="0"/>
        <v>41.881931074650588</v>
      </c>
      <c r="I20" s="4">
        <f t="shared" si="2"/>
        <v>2.0027925349410225E-2</v>
      </c>
      <c r="J20" s="2">
        <f t="shared" si="3"/>
        <v>4.0111779380154868E-4</v>
      </c>
      <c r="K20" s="2"/>
    </row>
    <row r="21" spans="1:11" x14ac:dyDescent="0.25">
      <c r="A21" s="2"/>
      <c r="B21" s="2"/>
      <c r="C21" s="2"/>
      <c r="D21" s="2">
        <v>13</v>
      </c>
      <c r="E21" s="6">
        <v>40360</v>
      </c>
      <c r="F21" s="3">
        <f t="shared" si="1"/>
        <v>7</v>
      </c>
      <c r="G21" s="4">
        <v>44.021861000000001</v>
      </c>
      <c r="H21" s="2">
        <f t="shared" si="0"/>
        <v>44.437106027538931</v>
      </c>
      <c r="I21" s="4">
        <f t="shared" si="2"/>
        <v>-0.41524502753892989</v>
      </c>
      <c r="J21" s="2">
        <f t="shared" si="3"/>
        <v>0.17242843289580664</v>
      </c>
      <c r="K21" s="2"/>
    </row>
    <row r="22" spans="1:11" x14ac:dyDescent="0.25">
      <c r="A22" s="2"/>
      <c r="B22" s="2"/>
      <c r="C22" s="2"/>
      <c r="D22" s="2">
        <v>14</v>
      </c>
      <c r="E22" s="6">
        <v>40391</v>
      </c>
      <c r="F22" s="3">
        <f t="shared" si="1"/>
        <v>8</v>
      </c>
      <c r="G22" s="4">
        <v>42.813205000000004</v>
      </c>
      <c r="H22" s="2">
        <f t="shared" si="0"/>
        <v>42.664140877663911</v>
      </c>
      <c r="I22" s="4">
        <f t="shared" si="2"/>
        <v>0.14906412233609245</v>
      </c>
      <c r="J22" s="2">
        <f t="shared" si="3"/>
        <v>2.2220112567829537E-2</v>
      </c>
      <c r="K22" s="2"/>
    </row>
    <row r="23" spans="1:11" x14ac:dyDescent="0.25">
      <c r="A23" s="2"/>
      <c r="B23" s="2"/>
      <c r="C23" s="2"/>
      <c r="D23" s="2">
        <v>15</v>
      </c>
      <c r="E23" s="6">
        <v>40422</v>
      </c>
      <c r="F23" s="3">
        <f t="shared" si="1"/>
        <v>9</v>
      </c>
      <c r="G23" s="4">
        <v>36.131604000000003</v>
      </c>
      <c r="H23" s="2">
        <f t="shared" si="0"/>
        <v>35.835295841759283</v>
      </c>
      <c r="I23" s="4">
        <f t="shared" si="2"/>
        <v>0.29630815824071988</v>
      </c>
      <c r="J23" s="2">
        <f t="shared" si="3"/>
        <v>8.7798524640007494E-2</v>
      </c>
      <c r="K23" s="2"/>
    </row>
    <row r="24" spans="1:11" x14ac:dyDescent="0.25">
      <c r="A24" s="2"/>
      <c r="B24" s="2"/>
      <c r="C24" s="2"/>
      <c r="D24" s="2">
        <v>16</v>
      </c>
      <c r="E24" s="6">
        <v>40452</v>
      </c>
      <c r="F24" s="3">
        <f t="shared" si="1"/>
        <v>10</v>
      </c>
      <c r="G24" s="4">
        <v>39.183461000000001</v>
      </c>
      <c r="H24" s="2">
        <f t="shared" si="0"/>
        <v>38.401703219093235</v>
      </c>
      <c r="I24" s="4">
        <f t="shared" si="2"/>
        <v>0.78175778090676573</v>
      </c>
      <c r="J24" s="2">
        <f t="shared" si="3"/>
        <v>0.61114522800827076</v>
      </c>
      <c r="K24" s="2"/>
    </row>
    <row r="25" spans="1:11" x14ac:dyDescent="0.25">
      <c r="A25" s="2"/>
      <c r="B25" s="2"/>
      <c r="C25" s="2"/>
      <c r="D25" s="2">
        <v>17</v>
      </c>
      <c r="E25" s="6">
        <v>40483</v>
      </c>
      <c r="F25" s="3">
        <f t="shared" si="1"/>
        <v>11</v>
      </c>
      <c r="G25" s="4">
        <v>36.671543999999997</v>
      </c>
      <c r="H25" s="2">
        <f t="shared" si="0"/>
        <v>36.0252779545254</v>
      </c>
      <c r="I25" s="4">
        <f t="shared" si="2"/>
        <v>0.64626604547459721</v>
      </c>
      <c r="J25" s="2">
        <f t="shared" si="3"/>
        <v>0.41765980153337412</v>
      </c>
      <c r="K25" s="2"/>
    </row>
    <row r="26" spans="1:11" x14ac:dyDescent="0.25">
      <c r="A26" s="2"/>
      <c r="B26" s="2"/>
      <c r="C26" s="2"/>
      <c r="D26" s="2">
        <v>18</v>
      </c>
      <c r="E26" s="6">
        <v>40513</v>
      </c>
      <c r="F26" s="3">
        <f t="shared" si="1"/>
        <v>12</v>
      </c>
      <c r="G26" s="4">
        <v>37.426385000000003</v>
      </c>
      <c r="H26" s="2">
        <f t="shared" si="0"/>
        <v>37.126205297707706</v>
      </c>
      <c r="I26" s="4">
        <f t="shared" si="2"/>
        <v>0.30017970229229718</v>
      </c>
      <c r="J26" s="2">
        <f t="shared" si="3"/>
        <v>9.0107853668292159E-2</v>
      </c>
      <c r="K26" s="2"/>
    </row>
    <row r="27" spans="1:11" x14ac:dyDescent="0.25">
      <c r="A27" s="2"/>
      <c r="B27" s="2"/>
      <c r="C27" s="2"/>
      <c r="D27" s="2">
        <v>19</v>
      </c>
      <c r="E27" s="6">
        <v>40544</v>
      </c>
      <c r="F27" s="3">
        <f t="shared" si="1"/>
        <v>1</v>
      </c>
      <c r="G27" s="4">
        <v>34.327419999999996</v>
      </c>
      <c r="H27" s="2">
        <f t="shared" si="0"/>
        <v>34.04272123257276</v>
      </c>
      <c r="I27" s="4">
        <f t="shared" si="2"/>
        <v>0.28469876742723699</v>
      </c>
      <c r="J27" s="2">
        <f t="shared" si="3"/>
        <v>8.1053388174587973E-2</v>
      </c>
      <c r="K27" s="2"/>
    </row>
    <row r="28" spans="1:11" x14ac:dyDescent="0.25">
      <c r="A28" s="2"/>
      <c r="B28" s="2"/>
      <c r="C28" s="2"/>
      <c r="D28" s="2">
        <v>20</v>
      </c>
      <c r="E28" s="6">
        <v>40575</v>
      </c>
      <c r="F28" s="3">
        <f t="shared" si="1"/>
        <v>2</v>
      </c>
      <c r="G28" s="4">
        <v>31.825085999999999</v>
      </c>
      <c r="H28" s="2">
        <f t="shared" si="0"/>
        <v>31.935742253207518</v>
      </c>
      <c r="I28" s="4">
        <f t="shared" si="2"/>
        <v>-0.11065625320751948</v>
      </c>
      <c r="J28" s="2">
        <f t="shared" si="3"/>
        <v>1.2244806373926666E-2</v>
      </c>
      <c r="K28" s="2"/>
    </row>
    <row r="29" spans="1:11" x14ac:dyDescent="0.25">
      <c r="A29" s="2"/>
      <c r="B29" s="2"/>
      <c r="C29" s="2"/>
      <c r="D29" s="2">
        <v>21</v>
      </c>
      <c r="E29" s="6">
        <v>40603</v>
      </c>
      <c r="F29" s="3">
        <f t="shared" si="1"/>
        <v>3</v>
      </c>
      <c r="G29" s="4">
        <v>40.506780999999997</v>
      </c>
      <c r="H29" s="2">
        <f t="shared" si="0"/>
        <v>40.219147796190683</v>
      </c>
      <c r="I29" s="4">
        <f t="shared" si="2"/>
        <v>0.2876332038093139</v>
      </c>
      <c r="J29" s="2">
        <f t="shared" si="3"/>
        <v>8.2732859933610306E-2</v>
      </c>
      <c r="K29" s="2"/>
    </row>
    <row r="30" spans="1:11" x14ac:dyDescent="0.25">
      <c r="A30" s="2"/>
      <c r="B30" s="2"/>
      <c r="C30" s="2"/>
      <c r="D30" s="2">
        <v>22</v>
      </c>
      <c r="E30" s="6">
        <v>40634</v>
      </c>
      <c r="F30" s="3">
        <f t="shared" si="1"/>
        <v>4</v>
      </c>
      <c r="G30" s="4">
        <v>38.505752000000001</v>
      </c>
      <c r="H30" s="2">
        <f t="shared" si="0"/>
        <v>38.358130986134761</v>
      </c>
      <c r="I30" s="4">
        <f t="shared" si="2"/>
        <v>0.14762101386524051</v>
      </c>
      <c r="J30" s="2">
        <f t="shared" si="3"/>
        <v>2.1791963734601533E-2</v>
      </c>
      <c r="K30" s="2"/>
    </row>
    <row r="31" spans="1:11" x14ac:dyDescent="0.25">
      <c r="A31" s="2"/>
      <c r="B31" s="2"/>
      <c r="C31" s="2"/>
      <c r="D31" s="2">
        <v>23</v>
      </c>
      <c r="E31" s="6">
        <v>40664</v>
      </c>
      <c r="F31" s="3">
        <f t="shared" si="1"/>
        <v>5</v>
      </c>
      <c r="G31" s="4">
        <v>40.429592999999997</v>
      </c>
      <c r="H31" s="2">
        <f t="shared" si="0"/>
        <v>40.010795298261669</v>
      </c>
      <c r="I31" s="4">
        <f t="shared" si="2"/>
        <v>0.41879770173832753</v>
      </c>
      <c r="J31" s="2">
        <f t="shared" si="3"/>
        <v>0.17539151498130515</v>
      </c>
      <c r="K31" s="2"/>
    </row>
    <row r="32" spans="1:11" x14ac:dyDescent="0.25">
      <c r="A32" s="2"/>
      <c r="B32" s="2"/>
      <c r="C32" s="2"/>
      <c r="D32" s="2">
        <v>24</v>
      </c>
      <c r="E32" s="6">
        <v>40695</v>
      </c>
      <c r="F32" s="3">
        <f t="shared" si="1"/>
        <v>6</v>
      </c>
      <c r="G32" s="4">
        <v>42.570238000000003</v>
      </c>
      <c r="H32" s="2">
        <f t="shared" si="0"/>
        <v>42.590242079774796</v>
      </c>
      <c r="I32" s="4">
        <f t="shared" si="2"/>
        <v>-2.0004079774793126E-2</v>
      </c>
      <c r="J32" s="2">
        <f t="shared" si="3"/>
        <v>4.0016320763628743E-4</v>
      </c>
      <c r="K32" s="2"/>
    </row>
    <row r="33" spans="1:11" x14ac:dyDescent="0.25">
      <c r="A33" s="2"/>
      <c r="B33" s="2"/>
      <c r="C33" s="2"/>
      <c r="D33" s="2">
        <v>25</v>
      </c>
      <c r="E33" s="6">
        <v>40725</v>
      </c>
      <c r="F33" s="3">
        <f t="shared" si="1"/>
        <v>7</v>
      </c>
      <c r="G33" s="4">
        <v>45.074086000000001</v>
      </c>
      <c r="H33" s="2">
        <f t="shared" si="0"/>
        <v>45.145417032663147</v>
      </c>
      <c r="I33" s="4">
        <f t="shared" si="2"/>
        <v>-7.1331032663145777E-2</v>
      </c>
      <c r="J33" s="2">
        <f t="shared" si="3"/>
        <v>5.0881162207907695E-3</v>
      </c>
      <c r="K33" s="2"/>
    </row>
    <row r="34" spans="1:11" x14ac:dyDescent="0.25">
      <c r="A34" s="2"/>
      <c r="B34" s="2"/>
      <c r="C34" s="2"/>
      <c r="D34" s="2">
        <v>26</v>
      </c>
      <c r="E34" s="6">
        <v>40756</v>
      </c>
      <c r="F34" s="3">
        <f t="shared" si="1"/>
        <v>8</v>
      </c>
      <c r="G34" s="4">
        <v>42.782321000000003</v>
      </c>
      <c r="H34" s="2">
        <f t="shared" si="0"/>
        <v>43.372451882788113</v>
      </c>
      <c r="I34" s="4">
        <f t="shared" si="2"/>
        <v>-0.59013088278810955</v>
      </c>
      <c r="J34" s="2">
        <f t="shared" si="3"/>
        <v>0.3482544588202735</v>
      </c>
      <c r="K34" s="2"/>
    </row>
    <row r="35" spans="1:11" x14ac:dyDescent="0.25">
      <c r="A35" s="2"/>
      <c r="B35" s="2"/>
      <c r="C35" s="2"/>
      <c r="D35" s="2">
        <v>27</v>
      </c>
      <c r="E35" s="6">
        <v>40787</v>
      </c>
      <c r="F35" s="3">
        <f t="shared" si="1"/>
        <v>9</v>
      </c>
      <c r="G35" s="4">
        <v>36.698979000000001</v>
      </c>
      <c r="H35" s="2">
        <f t="shared" si="0"/>
        <v>36.543606846883485</v>
      </c>
      <c r="I35" s="4">
        <f t="shared" si="2"/>
        <v>0.15537215311651664</v>
      </c>
      <c r="J35" s="2">
        <f t="shared" si="3"/>
        <v>2.4140505964062291E-2</v>
      </c>
      <c r="K35" s="2"/>
    </row>
    <row r="36" spans="1:11" x14ac:dyDescent="0.25">
      <c r="A36" s="2"/>
      <c r="B36" s="2"/>
      <c r="C36" s="2"/>
      <c r="D36" s="2">
        <v>28</v>
      </c>
      <c r="E36" s="6">
        <v>40817</v>
      </c>
      <c r="F36" s="3">
        <f t="shared" si="1"/>
        <v>10</v>
      </c>
      <c r="G36" s="4">
        <v>38.703718000000002</v>
      </c>
      <c r="H36" s="2">
        <f t="shared" si="0"/>
        <v>39.110014224217444</v>
      </c>
      <c r="I36" s="4">
        <f t="shared" si="2"/>
        <v>-0.40629622421744216</v>
      </c>
      <c r="J36" s="2">
        <f t="shared" si="3"/>
        <v>0.16507662181335003</v>
      </c>
      <c r="K36" s="2"/>
    </row>
    <row r="37" spans="1:11" x14ac:dyDescent="0.25">
      <c r="A37" s="2"/>
      <c r="B37" s="2"/>
      <c r="C37" s="2"/>
      <c r="D37" s="2">
        <v>29</v>
      </c>
      <c r="E37" s="6">
        <v>40848</v>
      </c>
      <c r="F37" s="3">
        <f t="shared" si="1"/>
        <v>11</v>
      </c>
      <c r="G37" s="4">
        <v>36.827824</v>
      </c>
      <c r="H37" s="2">
        <f t="shared" si="0"/>
        <v>36.733588959649609</v>
      </c>
      <c r="I37" s="4">
        <f t="shared" si="2"/>
        <v>9.4235040350390875E-2</v>
      </c>
      <c r="J37" s="2">
        <f t="shared" si="3"/>
        <v>8.8802428298397958E-3</v>
      </c>
      <c r="K37" s="2"/>
    </row>
    <row r="38" spans="1:11" x14ac:dyDescent="0.25">
      <c r="A38" s="2"/>
      <c r="B38" s="2"/>
      <c r="C38" s="2"/>
      <c r="D38" s="2">
        <v>30</v>
      </c>
      <c r="E38" s="6">
        <v>40878</v>
      </c>
      <c r="F38" s="3">
        <f t="shared" si="1"/>
        <v>12</v>
      </c>
      <c r="G38" s="4">
        <v>37.493287000000002</v>
      </c>
      <c r="H38" s="2">
        <f t="shared" si="0"/>
        <v>37.834516302831915</v>
      </c>
      <c r="I38" s="4">
        <f t="shared" si="2"/>
        <v>-0.34122930283191266</v>
      </c>
      <c r="J38" s="2">
        <f t="shared" si="3"/>
        <v>0.11643743711115316</v>
      </c>
      <c r="K38" s="2"/>
    </row>
    <row r="39" spans="1:11" x14ac:dyDescent="0.25">
      <c r="A39" s="2"/>
      <c r="B39" s="2"/>
      <c r="C39" s="2"/>
      <c r="D39" s="2">
        <v>31</v>
      </c>
      <c r="E39" s="6">
        <v>40909</v>
      </c>
      <c r="F39" s="3">
        <f t="shared" si="1"/>
        <v>1</v>
      </c>
      <c r="G39" s="4">
        <v>34.313549999999999</v>
      </c>
      <c r="H39" s="2">
        <f t="shared" si="0"/>
        <v>34.751032237696968</v>
      </c>
      <c r="I39" s="4">
        <f t="shared" si="2"/>
        <v>-0.43748223769696892</v>
      </c>
      <c r="J39" s="2">
        <f t="shared" si="3"/>
        <v>0.19139070830034721</v>
      </c>
      <c r="K39" s="2"/>
    </row>
    <row r="40" spans="1:11" x14ac:dyDescent="0.25">
      <c r="A40" s="2"/>
      <c r="B40" s="2"/>
      <c r="C40" s="2"/>
      <c r="D40" s="2">
        <v>32</v>
      </c>
      <c r="E40" s="6">
        <v>40940</v>
      </c>
      <c r="F40" s="3">
        <f t="shared" si="1"/>
        <v>2</v>
      </c>
      <c r="G40" s="4">
        <v>33.264167999999998</v>
      </c>
      <c r="H40" s="2">
        <f t="shared" si="0"/>
        <v>32.644053258331724</v>
      </c>
      <c r="I40" s="4">
        <f t="shared" si="2"/>
        <v>0.62011474166827441</v>
      </c>
      <c r="J40" s="2">
        <f t="shared" si="3"/>
        <v>0.38454229283431068</v>
      </c>
      <c r="K40" s="2"/>
    </row>
    <row r="41" spans="1:11" x14ac:dyDescent="0.25">
      <c r="A41" s="2"/>
      <c r="B41" s="2"/>
      <c r="C41" s="2"/>
      <c r="D41" s="2">
        <v>33</v>
      </c>
      <c r="E41" s="6">
        <v>40969</v>
      </c>
      <c r="F41" s="3">
        <f t="shared" si="1"/>
        <v>3</v>
      </c>
      <c r="G41" s="4">
        <v>40.781256999999997</v>
      </c>
      <c r="H41" s="2">
        <f t="shared" si="0"/>
        <v>40.927458801314891</v>
      </c>
      <c r="I41" s="4">
        <f t="shared" si="2"/>
        <v>-0.14620180131489491</v>
      </c>
      <c r="J41" s="2">
        <f t="shared" si="3"/>
        <v>2.1374966707720006E-2</v>
      </c>
      <c r="K41" s="2"/>
    </row>
    <row r="42" spans="1:11" x14ac:dyDescent="0.25">
      <c r="A42" s="2"/>
      <c r="B42" s="2"/>
      <c r="C42" s="2"/>
      <c r="D42" s="2">
        <v>34</v>
      </c>
      <c r="E42" s="6">
        <v>41000</v>
      </c>
      <c r="F42" s="3">
        <f t="shared" si="1"/>
        <v>4</v>
      </c>
      <c r="G42" s="4">
        <v>38.806524000000003</v>
      </c>
      <c r="H42" s="2">
        <f t="shared" si="0"/>
        <v>39.066441991258969</v>
      </c>
      <c r="I42" s="4">
        <f t="shared" si="2"/>
        <v>-0.2599179912589662</v>
      </c>
      <c r="J42" s="2">
        <f t="shared" si="3"/>
        <v>6.7557362180096031E-2</v>
      </c>
      <c r="K42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3"/>
  <dimension ref="A2:K42"/>
  <sheetViews>
    <sheetView tabSelected="1" workbookViewId="0">
      <selection activeCell="O25" sqref="O25"/>
    </sheetView>
  </sheetViews>
  <sheetFormatPr defaultColWidth="13.85546875" defaultRowHeight="15" x14ac:dyDescent="0.25"/>
  <cols>
    <col min="1" max="1" width="7.7109375" style="9" bestFit="1" customWidth="1"/>
    <col min="2" max="3" width="13.85546875" style="9"/>
    <col min="4" max="4" width="11.28515625" style="9" bestFit="1" customWidth="1"/>
    <col min="5" max="5" width="11.5703125" style="9" bestFit="1" customWidth="1"/>
    <col min="6" max="6" width="7.7109375" style="9" bestFit="1" customWidth="1"/>
    <col min="7" max="7" width="12.85546875" style="9" bestFit="1" customWidth="1"/>
    <col min="8" max="8" width="10.140625" style="9" customWidth="1"/>
    <col min="9" max="9" width="7.7109375" style="9" customWidth="1"/>
    <col min="10" max="10" width="8" style="9" customWidth="1"/>
    <col min="11" max="16384" width="13.85546875" style="9"/>
  </cols>
  <sheetData>
    <row r="2" spans="1:11" x14ac:dyDescent="0.25">
      <c r="A2" s="9" t="s">
        <v>12</v>
      </c>
      <c r="B2" s="10">
        <v>37.4245012051976</v>
      </c>
    </row>
    <row r="3" spans="1:11" x14ac:dyDescent="0.25">
      <c r="A3" s="9" t="s">
        <v>13</v>
      </c>
      <c r="B3" s="9">
        <v>1.0014935694998757</v>
      </c>
      <c r="G3" s="10"/>
    </row>
    <row r="4" spans="1:11" x14ac:dyDescent="0.25">
      <c r="J4" s="11" t="s">
        <v>7</v>
      </c>
      <c r="K4" s="9">
        <f>STDEV(I9:I42)</f>
        <v>0.41175600182886429</v>
      </c>
    </row>
    <row r="5" spans="1:11" ht="17.25" x14ac:dyDescent="0.25">
      <c r="A5" s="9">
        <v>1</v>
      </c>
      <c r="B5" s="9">
        <v>0.8840490109228516</v>
      </c>
      <c r="J5" s="11" t="s">
        <v>9</v>
      </c>
      <c r="K5" s="9">
        <f>RSQ(G9:G42,H9:H42)</f>
        <v>0.98742970708024169</v>
      </c>
    </row>
    <row r="6" spans="1:11" x14ac:dyDescent="0.25">
      <c r="A6" s="9">
        <v>2</v>
      </c>
      <c r="B6" s="9">
        <v>0.82837253991670823</v>
      </c>
      <c r="J6" s="11" t="s">
        <v>10</v>
      </c>
      <c r="K6" s="12"/>
    </row>
    <row r="7" spans="1:11" x14ac:dyDescent="0.25">
      <c r="A7" s="9">
        <v>3</v>
      </c>
      <c r="B7" s="9">
        <v>1.0414001113333808</v>
      </c>
      <c r="J7" s="12">
        <f>SUM(J9:J42)</f>
        <v>5.594921945263085</v>
      </c>
    </row>
    <row r="8" spans="1:11" ht="17.25" x14ac:dyDescent="0.25">
      <c r="A8" s="9">
        <v>4</v>
      </c>
      <c r="B8" s="9">
        <v>0.99168490444596602</v>
      </c>
      <c r="D8" s="13" t="s">
        <v>0</v>
      </c>
      <c r="E8" s="13" t="s">
        <v>1</v>
      </c>
      <c r="F8" s="9" t="s">
        <v>3</v>
      </c>
      <c r="G8" s="9" t="s">
        <v>4</v>
      </c>
      <c r="H8" s="9" t="s">
        <v>5</v>
      </c>
      <c r="I8" s="9" t="s">
        <v>6</v>
      </c>
      <c r="J8" s="9" t="s">
        <v>8</v>
      </c>
    </row>
    <row r="9" spans="1:11" x14ac:dyDescent="0.25">
      <c r="A9" s="9">
        <v>5</v>
      </c>
      <c r="B9" s="9">
        <v>1.0331529600822273</v>
      </c>
      <c r="D9" s="9">
        <v>1</v>
      </c>
      <c r="E9" s="14">
        <v>39995</v>
      </c>
      <c r="F9" s="15">
        <f>MONTH(E9)</f>
        <v>7</v>
      </c>
      <c r="G9" s="16">
        <v>44.215515000000003</v>
      </c>
      <c r="H9" s="9">
        <f t="shared" ref="H9:H42" si="0">Baza*(Trend^D9)*VLOOKUP(F9,$A$5:$B$16,2)</f>
        <v>43.639451053339606</v>
      </c>
      <c r="I9" s="12">
        <f>(G9-H9)</f>
        <v>0.57606394666039762</v>
      </c>
      <c r="J9" s="12">
        <f>I9^2</f>
        <v>0.33184967064195342</v>
      </c>
    </row>
    <row r="10" spans="1:11" x14ac:dyDescent="0.25">
      <c r="A10" s="9">
        <v>6</v>
      </c>
      <c r="B10" s="9">
        <v>1.0985993374180587</v>
      </c>
      <c r="D10" s="9">
        <v>2</v>
      </c>
      <c r="E10" s="14">
        <v>40026</v>
      </c>
      <c r="F10" s="15">
        <f t="shared" ref="F10:F42" si="1">MONTH(E10)</f>
        <v>8</v>
      </c>
      <c r="G10" s="16">
        <v>42.397035000000002</v>
      </c>
      <c r="H10" s="9">
        <f t="shared" si="0"/>
        <v>41.895708857767552</v>
      </c>
      <c r="I10" s="12">
        <f t="shared" ref="I10:I42" si="2">(G10-H10)</f>
        <v>0.50132614223245042</v>
      </c>
      <c r="J10" s="12">
        <f t="shared" ref="J10:J42" si="3">I10^2</f>
        <v>0.25132790088567108</v>
      </c>
    </row>
    <row r="11" spans="1:11" x14ac:dyDescent="0.25">
      <c r="A11" s="9">
        <v>7</v>
      </c>
      <c r="B11" s="9">
        <v>1.1643273337126545</v>
      </c>
      <c r="D11" s="9">
        <v>3</v>
      </c>
      <c r="E11" s="14">
        <v>40057</v>
      </c>
      <c r="F11" s="15">
        <f t="shared" si="1"/>
        <v>9</v>
      </c>
      <c r="G11" s="16">
        <v>34.675395999999999</v>
      </c>
      <c r="H11" s="9">
        <f t="shared" si="0"/>
        <v>35.199806965025772</v>
      </c>
      <c r="I11" s="12">
        <f t="shared" si="2"/>
        <v>-0.52441096502577267</v>
      </c>
      <c r="J11" s="12">
        <f t="shared" si="3"/>
        <v>0.27500686023926219</v>
      </c>
    </row>
    <row r="12" spans="1:11" x14ac:dyDescent="0.25">
      <c r="A12" s="9">
        <v>8</v>
      </c>
      <c r="B12" s="9">
        <v>1.1161361948985802</v>
      </c>
      <c r="D12" s="9">
        <v>4</v>
      </c>
      <c r="E12" s="14">
        <v>40087</v>
      </c>
      <c r="F12" s="15">
        <f t="shared" si="1"/>
        <v>10</v>
      </c>
      <c r="G12" s="16">
        <v>37.318050999999997</v>
      </c>
      <c r="H12" s="9">
        <f t="shared" si="0"/>
        <v>37.71609694216756</v>
      </c>
      <c r="I12" s="12">
        <f t="shared" si="2"/>
        <v>-0.39804594216756328</v>
      </c>
      <c r="J12" s="12">
        <f t="shared" si="3"/>
        <v>0.15844057207606313</v>
      </c>
    </row>
    <row r="13" spans="1:11" x14ac:dyDescent="0.25">
      <c r="A13" s="9">
        <v>9</v>
      </c>
      <c r="B13" s="9">
        <v>0.93635334403688086</v>
      </c>
      <c r="D13" s="9">
        <v>5</v>
      </c>
      <c r="E13" s="14">
        <v>40118</v>
      </c>
      <c r="F13" s="15">
        <f t="shared" si="1"/>
        <v>11</v>
      </c>
      <c r="G13" s="16">
        <v>34.576582000000002</v>
      </c>
      <c r="H13" s="9">
        <f t="shared" si="0"/>
        <v>35.38768125426575</v>
      </c>
      <c r="I13" s="12">
        <f t="shared" si="2"/>
        <v>-0.81109925426574847</v>
      </c>
      <c r="J13" s="12">
        <f t="shared" si="3"/>
        <v>0.65788200027045329</v>
      </c>
    </row>
    <row r="14" spans="1:11" x14ac:dyDescent="0.25">
      <c r="A14" s="9">
        <v>10</v>
      </c>
      <c r="B14" s="9">
        <v>1.0017931604086909</v>
      </c>
      <c r="D14" s="9">
        <v>6</v>
      </c>
      <c r="E14" s="14">
        <v>40148</v>
      </c>
      <c r="F14" s="15">
        <f t="shared" si="1"/>
        <v>12</v>
      </c>
      <c r="G14" s="16">
        <v>36.459079000000003</v>
      </c>
      <c r="H14" s="9">
        <f t="shared" si="0"/>
        <v>36.461610883558564</v>
      </c>
      <c r="I14" s="12">
        <f t="shared" si="2"/>
        <v>-2.5318835585608213E-3</v>
      </c>
      <c r="J14" s="12">
        <f t="shared" si="3"/>
        <v>6.4104343541106076E-6</v>
      </c>
    </row>
    <row r="15" spans="1:11" x14ac:dyDescent="0.25">
      <c r="A15" s="9">
        <v>11</v>
      </c>
      <c r="B15" s="9">
        <v>0.9385453464386937</v>
      </c>
      <c r="D15" s="9">
        <v>7</v>
      </c>
      <c r="E15" s="14">
        <v>40179</v>
      </c>
      <c r="F15" s="15">
        <f t="shared" si="1"/>
        <v>1</v>
      </c>
      <c r="G15" s="16">
        <v>33.487141000000001</v>
      </c>
      <c r="H15" s="9">
        <f t="shared" si="0"/>
        <v>33.432551238046855</v>
      </c>
      <c r="I15" s="12">
        <f t="shared" si="2"/>
        <v>5.458976195314591E-2</v>
      </c>
      <c r="J15" s="12">
        <f t="shared" si="3"/>
        <v>2.9800421101011366E-3</v>
      </c>
    </row>
    <row r="16" spans="1:11" x14ac:dyDescent="0.25">
      <c r="A16" s="9">
        <v>12</v>
      </c>
      <c r="B16" s="9">
        <v>0.96558573424993699</v>
      </c>
      <c r="D16" s="9">
        <v>8</v>
      </c>
      <c r="E16" s="14">
        <v>40210</v>
      </c>
      <c r="F16" s="15">
        <f t="shared" si="1"/>
        <v>2</v>
      </c>
      <c r="G16" s="16">
        <v>30.718097</v>
      </c>
      <c r="H16" s="9">
        <f t="shared" si="0"/>
        <v>31.373793605519914</v>
      </c>
      <c r="I16" s="12">
        <f t="shared" si="2"/>
        <v>-0.65569660551991404</v>
      </c>
      <c r="J16" s="12">
        <f t="shared" si="3"/>
        <v>0.42993803849033779</v>
      </c>
    </row>
    <row r="17" spans="1:10" x14ac:dyDescent="0.25">
      <c r="D17" s="9">
        <v>9</v>
      </c>
      <c r="E17" s="14">
        <v>40238</v>
      </c>
      <c r="F17" s="15">
        <f t="shared" si="1"/>
        <v>3</v>
      </c>
      <c r="G17" s="16">
        <v>39.369601000000003</v>
      </c>
      <c r="H17" s="9">
        <f t="shared" si="0"/>
        <v>39.500912311310209</v>
      </c>
      <c r="I17" s="12">
        <f t="shared" si="2"/>
        <v>-0.13131131131020624</v>
      </c>
      <c r="J17" s="12">
        <f t="shared" si="3"/>
        <v>1.7242660478005895E-2</v>
      </c>
    </row>
    <row r="18" spans="1:10" x14ac:dyDescent="0.25">
      <c r="A18" s="9" t="s">
        <v>11</v>
      </c>
      <c r="B18" s="9">
        <f>AVERAGE(B5:B16)</f>
        <v>0.99999999815538587</v>
      </c>
      <c r="D18" s="9">
        <v>10</v>
      </c>
      <c r="E18" s="14">
        <v>40269</v>
      </c>
      <c r="F18" s="15">
        <f t="shared" si="1"/>
        <v>4</v>
      </c>
      <c r="G18" s="16">
        <v>37.762307</v>
      </c>
      <c r="H18" s="9">
        <f t="shared" si="0"/>
        <v>37.671366474041754</v>
      </c>
      <c r="I18" s="12">
        <f t="shared" si="2"/>
        <v>9.0940525958245644E-2</v>
      </c>
      <c r="J18" s="12">
        <f t="shared" si="3"/>
        <v>8.2701792615623489E-3</v>
      </c>
    </row>
    <row r="19" spans="1:10" x14ac:dyDescent="0.25">
      <c r="D19" s="9">
        <v>11</v>
      </c>
      <c r="E19" s="14">
        <v>40299</v>
      </c>
      <c r="F19" s="15">
        <f t="shared" si="1"/>
        <v>5</v>
      </c>
      <c r="G19" s="16">
        <v>38.883682999999998</v>
      </c>
      <c r="H19" s="9">
        <f t="shared" si="0"/>
        <v>39.305240764514664</v>
      </c>
      <c r="I19" s="12">
        <f t="shared" si="2"/>
        <v>-0.42155776451466664</v>
      </c>
      <c r="J19" s="12">
        <f t="shared" si="3"/>
        <v>0.17771094882260313</v>
      </c>
    </row>
    <row r="20" spans="1:10" x14ac:dyDescent="0.25">
      <c r="D20" s="9">
        <v>12</v>
      </c>
      <c r="E20" s="14">
        <v>40330</v>
      </c>
      <c r="F20" s="15">
        <f t="shared" si="1"/>
        <v>6</v>
      </c>
      <c r="G20" s="16">
        <v>41.901958999999998</v>
      </c>
      <c r="H20" s="9">
        <f t="shared" si="0"/>
        <v>41.857504673008215</v>
      </c>
      <c r="I20" s="12">
        <f t="shared" si="2"/>
        <v>4.4454326991782978E-2</v>
      </c>
      <c r="J20" s="12">
        <f t="shared" si="3"/>
        <v>1.9761871882923647E-3</v>
      </c>
    </row>
    <row r="21" spans="1:10" x14ac:dyDescent="0.25">
      <c r="D21" s="9">
        <v>13</v>
      </c>
      <c r="E21" s="14">
        <v>40360</v>
      </c>
      <c r="F21" s="15">
        <f t="shared" si="1"/>
        <v>7</v>
      </c>
      <c r="G21" s="16">
        <v>44.021861000000001</v>
      </c>
      <c r="H21" s="9">
        <f t="shared" si="0"/>
        <v>44.428050799586551</v>
      </c>
      <c r="I21" s="12">
        <f t="shared" si="2"/>
        <v>-0.40618979958654933</v>
      </c>
      <c r="J21" s="12">
        <f t="shared" si="3"/>
        <v>0.16499015328816111</v>
      </c>
    </row>
    <row r="22" spans="1:10" x14ac:dyDescent="0.25">
      <c r="D22" s="9">
        <v>14</v>
      </c>
      <c r="E22" s="14">
        <v>40391</v>
      </c>
      <c r="F22" s="15">
        <f t="shared" si="1"/>
        <v>8</v>
      </c>
      <c r="G22" s="16">
        <v>42.813205000000004</v>
      </c>
      <c r="H22" s="9">
        <f t="shared" si="0"/>
        <v>42.652797789378738</v>
      </c>
      <c r="I22" s="12">
        <f t="shared" si="2"/>
        <v>0.16040721062126551</v>
      </c>
      <c r="J22" s="12">
        <f t="shared" si="3"/>
        <v>2.5730473219295034E-2</v>
      </c>
    </row>
    <row r="23" spans="1:10" x14ac:dyDescent="0.25">
      <c r="D23" s="9">
        <v>15</v>
      </c>
      <c r="E23" s="14">
        <v>40422</v>
      </c>
      <c r="F23" s="15">
        <f t="shared" si="1"/>
        <v>9</v>
      </c>
      <c r="G23" s="16">
        <v>36.131604000000003</v>
      </c>
      <c r="H23" s="9">
        <f t="shared" si="0"/>
        <v>35.835895599748333</v>
      </c>
      <c r="I23" s="12">
        <f t="shared" si="2"/>
        <v>0.29570840025166945</v>
      </c>
      <c r="J23" s="12">
        <f t="shared" si="3"/>
        <v>8.7443457979401534E-2</v>
      </c>
    </row>
    <row r="24" spans="1:10" x14ac:dyDescent="0.25">
      <c r="D24" s="9">
        <v>16</v>
      </c>
      <c r="E24" s="14">
        <v>40452</v>
      </c>
      <c r="F24" s="15">
        <f t="shared" si="1"/>
        <v>10</v>
      </c>
      <c r="G24" s="16">
        <v>39.183461000000001</v>
      </c>
      <c r="H24" s="9">
        <f t="shared" si="0"/>
        <v>38.397656947165423</v>
      </c>
      <c r="I24" s="12">
        <f t="shared" si="2"/>
        <v>0.78580405283457821</v>
      </c>
      <c r="J24" s="12">
        <f t="shared" si="3"/>
        <v>0.6174880094512486</v>
      </c>
    </row>
    <row r="25" spans="1:10" x14ac:dyDescent="0.25">
      <c r="D25" s="9">
        <v>17</v>
      </c>
      <c r="E25" s="14">
        <v>40483</v>
      </c>
      <c r="F25" s="15">
        <f t="shared" si="1"/>
        <v>11</v>
      </c>
      <c r="G25" s="16">
        <v>36.671543999999997</v>
      </c>
      <c r="H25" s="9">
        <f t="shared" si="0"/>
        <v>36.027164927496926</v>
      </c>
      <c r="I25" s="12">
        <f t="shared" si="2"/>
        <v>0.64437907250307092</v>
      </c>
      <c r="J25" s="12">
        <f t="shared" si="3"/>
        <v>0.41522438907991793</v>
      </c>
    </row>
    <row r="26" spans="1:10" x14ac:dyDescent="0.25">
      <c r="D26" s="9">
        <v>18</v>
      </c>
      <c r="E26" s="14">
        <v>40513</v>
      </c>
      <c r="F26" s="15">
        <f t="shared" si="1"/>
        <v>12</v>
      </c>
      <c r="G26" s="16">
        <v>37.426385000000003</v>
      </c>
      <c r="H26" s="9">
        <f t="shared" si="0"/>
        <v>37.120501323206476</v>
      </c>
      <c r="I26" s="12">
        <f t="shared" si="2"/>
        <v>0.30588367679352757</v>
      </c>
      <c r="J26" s="12">
        <f t="shared" si="3"/>
        <v>9.3564823728727237E-2</v>
      </c>
    </row>
    <row r="27" spans="1:10" x14ac:dyDescent="0.25">
      <c r="D27" s="9">
        <v>19</v>
      </c>
      <c r="E27" s="14">
        <v>40544</v>
      </c>
      <c r="F27" s="15">
        <f t="shared" si="1"/>
        <v>1</v>
      </c>
      <c r="G27" s="16">
        <v>34.327419999999996</v>
      </c>
      <c r="H27" s="9">
        <f t="shared" si="0"/>
        <v>34.036704149835003</v>
      </c>
      <c r="I27" s="12">
        <f t="shared" si="2"/>
        <v>0.29071585016499313</v>
      </c>
      <c r="J27" s="12">
        <f t="shared" si="3"/>
        <v>8.4515705537154734E-2</v>
      </c>
    </row>
    <row r="28" spans="1:10" x14ac:dyDescent="0.25">
      <c r="D28" s="9">
        <v>20</v>
      </c>
      <c r="E28" s="14">
        <v>40575</v>
      </c>
      <c r="F28" s="15">
        <f t="shared" si="1"/>
        <v>2</v>
      </c>
      <c r="G28" s="16">
        <v>31.825085999999999</v>
      </c>
      <c r="H28" s="9">
        <f t="shared" si="0"/>
        <v>31.940743122045127</v>
      </c>
      <c r="I28" s="12">
        <f t="shared" si="2"/>
        <v>-0.11565712204512835</v>
      </c>
      <c r="J28" s="12">
        <f t="shared" si="3"/>
        <v>1.3376569879761713E-2</v>
      </c>
    </row>
    <row r="29" spans="1:10" x14ac:dyDescent="0.25">
      <c r="D29" s="9">
        <v>21</v>
      </c>
      <c r="E29" s="14">
        <v>40603</v>
      </c>
      <c r="F29" s="15">
        <f t="shared" si="1"/>
        <v>3</v>
      </c>
      <c r="G29" s="16">
        <v>40.506780999999997</v>
      </c>
      <c r="H29" s="9">
        <f t="shared" si="0"/>
        <v>40.214725356005651</v>
      </c>
      <c r="I29" s="12">
        <f t="shared" si="2"/>
        <v>0.29205564399434536</v>
      </c>
      <c r="J29" s="12">
        <f t="shared" si="3"/>
        <v>8.5296499188951796E-2</v>
      </c>
    </row>
    <row r="30" spans="1:10" x14ac:dyDescent="0.25">
      <c r="D30" s="9">
        <v>22</v>
      </c>
      <c r="E30" s="14">
        <v>40634</v>
      </c>
      <c r="F30" s="15">
        <f t="shared" si="1"/>
        <v>4</v>
      </c>
      <c r="G30" s="16">
        <v>38.505752000000001</v>
      </c>
      <c r="H30" s="9">
        <f t="shared" si="0"/>
        <v>38.352118163743206</v>
      </c>
      <c r="I30" s="12">
        <f t="shared" si="2"/>
        <v>0.15363383625679461</v>
      </c>
      <c r="J30" s="12">
        <f t="shared" si="3"/>
        <v>2.3603355642979579E-2</v>
      </c>
    </row>
    <row r="31" spans="1:10" x14ac:dyDescent="0.25">
      <c r="D31" s="9">
        <v>23</v>
      </c>
      <c r="E31" s="14">
        <v>40664</v>
      </c>
      <c r="F31" s="15">
        <f t="shared" si="1"/>
        <v>5</v>
      </c>
      <c r="G31" s="16">
        <v>40.429592999999997</v>
      </c>
      <c r="H31" s="9">
        <f t="shared" si="0"/>
        <v>40.015517868027835</v>
      </c>
      <c r="I31" s="12">
        <f t="shared" si="2"/>
        <v>0.41407513197216161</v>
      </c>
      <c r="J31" s="12">
        <f t="shared" si="3"/>
        <v>0.17145821491776306</v>
      </c>
    </row>
    <row r="32" spans="1:10" x14ac:dyDescent="0.25">
      <c r="D32" s="9">
        <v>24</v>
      </c>
      <c r="E32" s="14">
        <v>40695</v>
      </c>
      <c r="F32" s="15">
        <f t="shared" si="1"/>
        <v>6</v>
      </c>
      <c r="G32" s="16">
        <v>42.570238000000003</v>
      </c>
      <c r="H32" s="9">
        <f t="shared" si="0"/>
        <v>42.613903224477568</v>
      </c>
      <c r="I32" s="12">
        <f t="shared" si="2"/>
        <v>-4.3665224477564379E-2</v>
      </c>
      <c r="J32" s="12">
        <f t="shared" si="3"/>
        <v>1.9066518286760875E-3</v>
      </c>
    </row>
    <row r="33" spans="4:10" x14ac:dyDescent="0.25">
      <c r="D33" s="9">
        <v>25</v>
      </c>
      <c r="E33" s="14">
        <v>40725</v>
      </c>
      <c r="F33" s="15">
        <f t="shared" si="1"/>
        <v>7</v>
      </c>
      <c r="G33" s="16">
        <v>45.074086000000001</v>
      </c>
      <c r="H33" s="9">
        <f t="shared" si="0"/>
        <v>45.230901173299451</v>
      </c>
      <c r="I33" s="12">
        <f t="shared" si="2"/>
        <v>-0.15681517329944938</v>
      </c>
      <c r="J33" s="12">
        <f t="shared" si="3"/>
        <v>2.4590998576936342E-2</v>
      </c>
    </row>
    <row r="34" spans="4:10" x14ac:dyDescent="0.25">
      <c r="D34" s="9">
        <v>26</v>
      </c>
      <c r="E34" s="14">
        <v>40756</v>
      </c>
      <c r="F34" s="15">
        <f t="shared" si="1"/>
        <v>8</v>
      </c>
      <c r="G34" s="16">
        <v>42.782321000000003</v>
      </c>
      <c r="H34" s="9">
        <f t="shared" si="0"/>
        <v>43.423567922859853</v>
      </c>
      <c r="I34" s="12">
        <f t="shared" si="2"/>
        <v>-0.64124692285984963</v>
      </c>
      <c r="J34" s="12">
        <f t="shared" si="3"/>
        <v>0.41119761607722594</v>
      </c>
    </row>
    <row r="35" spans="4:10" x14ac:dyDescent="0.25">
      <c r="D35" s="9">
        <v>27</v>
      </c>
      <c r="E35" s="14">
        <v>40787</v>
      </c>
      <c r="F35" s="15">
        <f t="shared" si="1"/>
        <v>9</v>
      </c>
      <c r="G35" s="16">
        <v>36.698979000000001</v>
      </c>
      <c r="H35" s="9">
        <f t="shared" si="0"/>
        <v>36.483478864302946</v>
      </c>
      <c r="I35" s="12">
        <f t="shared" si="2"/>
        <v>0.21550013569705584</v>
      </c>
      <c r="J35" s="12">
        <f t="shared" si="3"/>
        <v>4.6440308485449479E-2</v>
      </c>
    </row>
    <row r="36" spans="4:10" x14ac:dyDescent="0.25">
      <c r="D36" s="9">
        <v>28</v>
      </c>
      <c r="E36" s="14">
        <v>40817</v>
      </c>
      <c r="F36" s="15">
        <f t="shared" si="1"/>
        <v>10</v>
      </c>
      <c r="G36" s="16">
        <v>38.703718000000002</v>
      </c>
      <c r="H36" s="9">
        <f t="shared" si="0"/>
        <v>39.091533285985548</v>
      </c>
      <c r="I36" s="12">
        <f t="shared" si="2"/>
        <v>-0.38781528598554615</v>
      </c>
      <c r="J36" s="12">
        <f t="shared" si="3"/>
        <v>0.15040069604405096</v>
      </c>
    </row>
    <row r="37" spans="4:10" x14ac:dyDescent="0.25">
      <c r="D37" s="9">
        <v>29</v>
      </c>
      <c r="E37" s="14">
        <v>40848</v>
      </c>
      <c r="F37" s="15">
        <f t="shared" si="1"/>
        <v>11</v>
      </c>
      <c r="G37" s="16">
        <v>36.827824</v>
      </c>
      <c r="H37" s="9">
        <f t="shared" si="0"/>
        <v>36.678204581618473</v>
      </c>
      <c r="I37" s="12">
        <f t="shared" si="2"/>
        <v>0.14961941838152626</v>
      </c>
      <c r="J37" s="12">
        <f t="shared" si="3"/>
        <v>2.2385970356826199E-2</v>
      </c>
    </row>
    <row r="38" spans="4:10" x14ac:dyDescent="0.25">
      <c r="D38" s="9">
        <v>30</v>
      </c>
      <c r="E38" s="14">
        <v>40878</v>
      </c>
      <c r="F38" s="15">
        <f t="shared" si="1"/>
        <v>12</v>
      </c>
      <c r="G38" s="16">
        <v>37.493287000000002</v>
      </c>
      <c r="H38" s="9">
        <f t="shared" si="0"/>
        <v>37.791298439518954</v>
      </c>
      <c r="I38" s="12">
        <f t="shared" si="2"/>
        <v>-0.2980114395189517</v>
      </c>
      <c r="J38" s="12">
        <f t="shared" si="3"/>
        <v>8.8810818084157805E-2</v>
      </c>
    </row>
    <row r="39" spans="4:10" x14ac:dyDescent="0.25">
      <c r="D39" s="9">
        <v>31</v>
      </c>
      <c r="E39" s="14">
        <v>40909</v>
      </c>
      <c r="F39" s="15">
        <f t="shared" si="1"/>
        <v>1</v>
      </c>
      <c r="G39" s="16">
        <v>34.313549999999999</v>
      </c>
      <c r="H39" s="9">
        <f t="shared" si="0"/>
        <v>34.651774587426765</v>
      </c>
      <c r="I39" s="12">
        <f t="shared" si="2"/>
        <v>-0.33822458742676531</v>
      </c>
      <c r="J39" s="12">
        <f t="shared" si="3"/>
        <v>0.11439587154000561</v>
      </c>
    </row>
    <row r="40" spans="4:10" x14ac:dyDescent="0.25">
      <c r="D40" s="9">
        <v>32</v>
      </c>
      <c r="E40" s="14">
        <v>40940</v>
      </c>
      <c r="F40" s="15">
        <f t="shared" si="1"/>
        <v>2</v>
      </c>
      <c r="G40" s="16">
        <v>33.264167999999998</v>
      </c>
      <c r="H40" s="9">
        <f t="shared" si="0"/>
        <v>32.517937869297931</v>
      </c>
      <c r="I40" s="12">
        <f t="shared" si="2"/>
        <v>0.74623013070206667</v>
      </c>
      <c r="J40" s="12">
        <f t="shared" si="3"/>
        <v>0.55685940796762357</v>
      </c>
    </row>
    <row r="41" spans="4:10" x14ac:dyDescent="0.25">
      <c r="D41" s="9">
        <v>33</v>
      </c>
      <c r="E41" s="14">
        <v>40969</v>
      </c>
      <c r="F41" s="15">
        <f t="shared" si="1"/>
        <v>3</v>
      </c>
      <c r="G41" s="16">
        <v>40.781256999999997</v>
      </c>
      <c r="H41" s="9">
        <f t="shared" si="0"/>
        <v>40.941437572719224</v>
      </c>
      <c r="I41" s="12">
        <f t="shared" si="2"/>
        <v>-0.16018057271922714</v>
      </c>
      <c r="J41" s="12">
        <f t="shared" si="3"/>
        <v>2.5657815876659613E-2</v>
      </c>
    </row>
    <row r="42" spans="4:10" x14ac:dyDescent="0.25">
      <c r="D42" s="9">
        <v>34</v>
      </c>
      <c r="E42" s="14">
        <v>41000</v>
      </c>
      <c r="F42" s="15">
        <f t="shared" si="1"/>
        <v>4</v>
      </c>
      <c r="G42" s="16">
        <v>38.806524000000003</v>
      </c>
      <c r="H42" s="9">
        <f t="shared" si="0"/>
        <v>39.045171580363707</v>
      </c>
      <c r="I42" s="12">
        <f t="shared" si="2"/>
        <v>-0.23864758036370404</v>
      </c>
      <c r="J42" s="12">
        <f t="shared" si="3"/>
        <v>5.6952667613450574E-2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4</vt:i4>
      </vt:variant>
    </vt:vector>
  </HeadingPairs>
  <TitlesOfParts>
    <vt:vector size="7" baseType="lpstr">
      <vt:lpstr>Średnia ruchoma</vt:lpstr>
      <vt:lpstr>Trend addytywny</vt:lpstr>
      <vt:lpstr>Trend multiplikatywny</vt:lpstr>
      <vt:lpstr>'Trend addytywny'!Baza</vt:lpstr>
      <vt:lpstr>Baza</vt:lpstr>
      <vt:lpstr>'Trend addytywny'!Trend</vt:lpstr>
      <vt:lpstr>Trend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2019-08-06T18:50:21Z</dcterms:created>
  <dcterms:modified xsi:type="dcterms:W3CDTF">2019-08-06T18:50:21Z</dcterms:modified>
</cp:coreProperties>
</file>